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875" activeTab="0"/>
  </bookViews>
  <sheets>
    <sheet name="Blank 153" sheetId="1" r:id="rId1"/>
  </sheets>
  <definedNames>
    <definedName name="_xlnm.Print_Area" localSheetId="0">'Blank 153'!$A$1:$R$106</definedName>
    <definedName name="_xlnm.Print_Titles" localSheetId="0">'Blank 153'!$10:$16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<sst xmlns="http://schemas.openxmlformats.org/spreadsheetml/2006/main" count="417" uniqueCount="332">
  <si>
    <t>U.S. DEPARTMENT OF AGRICULTURE - FOOD AND NUTRITION SERVICE</t>
  </si>
  <si>
    <t>MONTHLY REPORT OF THE COMMODITY SUPPLEMENTAL FOOD PROGRAM AND QUARTERLY ADMINISTRATIVE FINANCIAL</t>
  </si>
  <si>
    <t>SEE INSTRUCTIONS ON REVERSE</t>
  </si>
  <si>
    <t xml:space="preserve"> 1.</t>
  </si>
  <si>
    <t xml:space="preserve"> 2A.</t>
  </si>
  <si>
    <t xml:space="preserve"> 2B.</t>
  </si>
  <si>
    <t xml:space="preserve">  6.</t>
  </si>
  <si>
    <t>COMMODITY</t>
  </si>
  <si>
    <t>NAME</t>
  </si>
  <si>
    <t>EVAP 24</t>
  </si>
  <si>
    <t>INSTANT 2</t>
  </si>
  <si>
    <t>POTATOES DEHY 12</t>
  </si>
  <si>
    <t>MACARONI 1</t>
  </si>
  <si>
    <t>RICE L</t>
  </si>
  <si>
    <t>RICE L 2</t>
  </si>
  <si>
    <t>SPAGHETTI 2</t>
  </si>
  <si>
    <t>OATS 3</t>
  </si>
  <si>
    <t>FARINA</t>
  </si>
  <si>
    <t>CERL CRN FLK 18</t>
  </si>
  <si>
    <t>CEREAL OATS 15</t>
  </si>
  <si>
    <t>CEREAL WB FLAKES 14</t>
  </si>
  <si>
    <t>CERAL RICE 13.5</t>
  </si>
  <si>
    <t>CEREAL RICE RTE 13.5</t>
  </si>
  <si>
    <t>CEREAL CRN &amp; RICE 12</t>
  </si>
  <si>
    <t>PB SMTH 18</t>
  </si>
  <si>
    <t>BEANS B LIMA 2</t>
  </si>
  <si>
    <t>BEANS BLKEYE 2</t>
  </si>
  <si>
    <t>BEANS GRT NORTH 2</t>
  </si>
  <si>
    <t>BEANS LT KIDNEY 2</t>
  </si>
  <si>
    <t>BEANS NAVY PEA 2</t>
  </si>
  <si>
    <t>BEANS PINTO 2</t>
  </si>
  <si>
    <t>BEANS DK R KIDNEY</t>
  </si>
  <si>
    <t>BEEF STEW CHUNKY</t>
  </si>
  <si>
    <t>BEEF NJ</t>
  </si>
  <si>
    <t>CND BEEF 24</t>
  </si>
  <si>
    <t>CHICKEN CND</t>
  </si>
  <si>
    <t>PORK NJ</t>
  </si>
  <si>
    <t>PORK  CND</t>
  </si>
  <si>
    <t>TUNA 12</t>
  </si>
  <si>
    <t>VEG MIX 300</t>
  </si>
  <si>
    <t>CARROTS 300</t>
  </si>
  <si>
    <t>CORN CREAM 300</t>
  </si>
  <si>
    <t>CORN KERNEL 300</t>
  </si>
  <si>
    <t>BEANS GREEN 300</t>
  </si>
  <si>
    <t>PEAS 300</t>
  </si>
  <si>
    <t>POTATOES SLC 300</t>
  </si>
  <si>
    <t>SWEET POTATOES 300</t>
  </si>
  <si>
    <t>SPINACH 300</t>
  </si>
  <si>
    <t>TOMATOES 300</t>
  </si>
  <si>
    <t>BEANS VEG 300</t>
  </si>
  <si>
    <t>ASPARAGUS 300</t>
  </si>
  <si>
    <t>FORMULA POWDER 14.1</t>
  </si>
  <si>
    <t>FORMULA POWDER 14.3</t>
  </si>
  <si>
    <t xml:space="preserve">FORMULA POWDER  12 </t>
  </si>
  <si>
    <t>FORMULA DRY</t>
  </si>
  <si>
    <t>CEREAL INFANT R8</t>
  </si>
  <si>
    <t>F COCKTAIL 300</t>
  </si>
  <si>
    <t>MIXED FRUIT 300</t>
  </si>
  <si>
    <t>PEARS 300</t>
  </si>
  <si>
    <t>PINEAPPLE 2</t>
  </si>
  <si>
    <t>PUMPKIN 300</t>
  </si>
  <si>
    <t>PEACHES CLING 300</t>
  </si>
  <si>
    <t>APPLESAUCE 300</t>
  </si>
  <si>
    <t>RAISINS 24</t>
  </si>
  <si>
    <t>PLUMS 300</t>
  </si>
  <si>
    <t>APRICOT HALVES 300</t>
  </si>
  <si>
    <t>FRT-NUT MIX 24</t>
  </si>
  <si>
    <t>APPLE J</t>
  </si>
  <si>
    <t>GRAPE J</t>
  </si>
  <si>
    <t>ORANGE J</t>
  </si>
  <si>
    <t>TOMATO J</t>
  </si>
  <si>
    <t>CHSE RDU FAT 2</t>
  </si>
  <si>
    <t>CHEESE 24</t>
  </si>
  <si>
    <t>REPORTING MONTH AND YEAR</t>
  </si>
  <si>
    <t>ST AGENCY NAME</t>
  </si>
  <si>
    <t>DA CODE</t>
  </si>
  <si>
    <t>4|2|0</t>
  </si>
  <si>
    <t>3.  TYPE OF SUBMISSION</t>
  </si>
  <si>
    <t xml:space="preserve">   (A) --</t>
  </si>
  <si>
    <t xml:space="preserve">   (B) --</t>
  </si>
  <si>
    <t xml:space="preserve">   (C) --</t>
  </si>
  <si>
    <t xml:space="preserve">  6A</t>
  </si>
  <si>
    <t>CODE</t>
  </si>
  <si>
    <t>B117</t>
  </si>
  <si>
    <t>B095</t>
  </si>
  <si>
    <t>A196</t>
  </si>
  <si>
    <t>B425</t>
  </si>
  <si>
    <t>B528</t>
  </si>
  <si>
    <t>B518</t>
  </si>
  <si>
    <t>B835</t>
  </si>
  <si>
    <t>B445</t>
  </si>
  <si>
    <t>B160</t>
  </si>
  <si>
    <t>B878</t>
  </si>
  <si>
    <t>B879</t>
  </si>
  <si>
    <t>B853</t>
  </si>
  <si>
    <t>B876</t>
  </si>
  <si>
    <t>B858</t>
  </si>
  <si>
    <t>B856</t>
  </si>
  <si>
    <t>B855</t>
  </si>
  <si>
    <t>B474</t>
  </si>
  <si>
    <t>A912</t>
  </si>
  <si>
    <t>A910</t>
  </si>
  <si>
    <t>A917</t>
  </si>
  <si>
    <t>A920</t>
  </si>
  <si>
    <t>A918</t>
  </si>
  <si>
    <t>A914</t>
  </si>
  <si>
    <t>A906</t>
  </si>
  <si>
    <t>A590</t>
  </si>
  <si>
    <t>A610</t>
  </si>
  <si>
    <t>A721</t>
  </si>
  <si>
    <t>A630</t>
  </si>
  <si>
    <t>A722</t>
  </si>
  <si>
    <t>A743</t>
  </si>
  <si>
    <t>A057</t>
  </si>
  <si>
    <t>A098</t>
  </si>
  <si>
    <t>A122</t>
  </si>
  <si>
    <t>A119</t>
  </si>
  <si>
    <t>A059</t>
  </si>
  <si>
    <t>A144</t>
  </si>
  <si>
    <t>A170</t>
  </si>
  <si>
    <t>A223</t>
  </si>
  <si>
    <t>A167</t>
  </si>
  <si>
    <t>A240</t>
  </si>
  <si>
    <t>A090</t>
  </si>
  <si>
    <t>A132</t>
  </si>
  <si>
    <t>B158</t>
  </si>
  <si>
    <t>B155</t>
  </si>
  <si>
    <t>B420</t>
  </si>
  <si>
    <t>B161</t>
  </si>
  <si>
    <t>A403</t>
  </si>
  <si>
    <t>A404</t>
  </si>
  <si>
    <t>A437</t>
  </si>
  <si>
    <t>A446</t>
  </si>
  <si>
    <t>A164</t>
  </si>
  <si>
    <t>A411</t>
  </si>
  <si>
    <t>A351</t>
  </si>
  <si>
    <t>A501</t>
  </si>
  <si>
    <t>A464</t>
  </si>
  <si>
    <t>A353</t>
  </si>
  <si>
    <t>A260</t>
  </si>
  <si>
    <t>B007</t>
  </si>
  <si>
    <t>B061</t>
  </si>
  <si>
    <t>STATUS REPORT</t>
  </si>
  <si>
    <t xml:space="preserve"> INITIAL</t>
  </si>
  <si>
    <t>LATEST REV.</t>
  </si>
  <si>
    <t>CLOSEOUT INVENTORY</t>
  </si>
  <si>
    <t xml:space="preserve">  6B.</t>
  </si>
  <si>
    <t>PACK</t>
  </si>
  <si>
    <t>SIZE</t>
  </si>
  <si>
    <t>24/12 oz.</t>
  </si>
  <si>
    <t>12/25.6 oz.</t>
  </si>
  <si>
    <t>12/1 lb.</t>
  </si>
  <si>
    <t>24/1 lb.</t>
  </si>
  <si>
    <t>30/2 LB</t>
  </si>
  <si>
    <t>24/2 LB</t>
  </si>
  <si>
    <t>12/2 lb.</t>
  </si>
  <si>
    <t>12/3 lb.</t>
  </si>
  <si>
    <t>24/14 oz.</t>
  </si>
  <si>
    <t>12/18 oz.</t>
  </si>
  <si>
    <t>12/15 oz</t>
  </si>
  <si>
    <t>14/17.3 oz.</t>
  </si>
  <si>
    <t>14/13.5 oz.</t>
  </si>
  <si>
    <t>12/13.5 oz</t>
  </si>
  <si>
    <t>14/12 oz</t>
  </si>
  <si>
    <t>12/18 oz</t>
  </si>
  <si>
    <t>12/2 lb</t>
  </si>
  <si>
    <t>24/24  oz.</t>
  </si>
  <si>
    <t>24/29  oz.</t>
  </si>
  <si>
    <t xml:space="preserve">24/24 oz. </t>
  </si>
  <si>
    <t xml:space="preserve">24/24 oz.  </t>
  </si>
  <si>
    <t>24/12  oz.</t>
  </si>
  <si>
    <t>24/#300</t>
  </si>
  <si>
    <t>6/14.1 oz.</t>
  </si>
  <si>
    <t>6/14.3 oz.</t>
  </si>
  <si>
    <t>6/12 oz.</t>
  </si>
  <si>
    <t>12/8 oz.</t>
  </si>
  <si>
    <t>24/#2</t>
  </si>
  <si>
    <t>24/#303</t>
  </si>
  <si>
    <t>24/15 oz</t>
  </si>
  <si>
    <t>24/1 lb</t>
  </si>
  <si>
    <t>12/2  lb.</t>
  </si>
  <si>
    <t>4.  NUMBER OF PARTICIPANTS</t>
  </si>
  <si>
    <t>INFANTS</t>
  </si>
  <si>
    <t xml:space="preserve">  7.</t>
  </si>
  <si>
    <t>STATE &amp;</t>
  </si>
  <si>
    <t>LOCAL</t>
  </si>
  <si>
    <t>BEGINNING</t>
  </si>
  <si>
    <t>INVENTORY</t>
  </si>
  <si>
    <t xml:space="preserve">  8.</t>
  </si>
  <si>
    <t>RECEIPTS</t>
  </si>
  <si>
    <t xml:space="preserve">  9.</t>
  </si>
  <si>
    <t>REDONATIONS</t>
  </si>
  <si>
    <t>IN</t>
  </si>
  <si>
    <t>CHILDREN</t>
  </si>
  <si>
    <t xml:space="preserve">    (1 - 6) YEARS    (C)</t>
  </si>
  <si>
    <t xml:space="preserve">  10.</t>
  </si>
  <si>
    <t>TOTAL</t>
  </si>
  <si>
    <t>AVAILABLE</t>
  </si>
  <si>
    <t>(7+8+9=10)</t>
  </si>
  <si>
    <t>PREGANT / BREAST</t>
  </si>
  <si>
    <t xml:space="preserve">          FEEDING WOMEN          (D)</t>
  </si>
  <si>
    <t xml:space="preserve">  11.</t>
  </si>
  <si>
    <t>COMMODITY ISSUANCE</t>
  </si>
  <si>
    <t>TOTAL NUMBER</t>
  </si>
  <si>
    <t>ISSUED TO:</t>
  </si>
  <si>
    <t>W-I-C</t>
  </si>
  <si>
    <t>(A)</t>
  </si>
  <si>
    <t>ELDERLY</t>
  </si>
  <si>
    <t>(B)</t>
  </si>
  <si>
    <t>POST PARTUM</t>
  </si>
  <si>
    <t xml:space="preserve">      WOMEN             (E)</t>
  </si>
  <si>
    <t xml:space="preserve">  12.</t>
  </si>
  <si>
    <t>COMMODITY ACTIVITY</t>
  </si>
  <si>
    <t>NUMBER</t>
  </si>
  <si>
    <t>ISSUED</t>
  </si>
  <si>
    <t>(11A+B=12)</t>
  </si>
  <si>
    <t>TOTAL NO. PART.</t>
  </si>
  <si>
    <t>REDONAT-</t>
  </si>
  <si>
    <t>IONS</t>
  </si>
  <si>
    <t>OUT</t>
  </si>
  <si>
    <t>FOOD</t>
  </si>
  <si>
    <t>LOSS</t>
  </si>
  <si>
    <t>(C)</t>
  </si>
  <si>
    <t>TOTAL NO. OF</t>
  </si>
  <si>
    <t xml:space="preserve">       ELDERLY PART.       (G)</t>
  </si>
  <si>
    <t>DEMON-</t>
  </si>
  <si>
    <t>STRA-</t>
  </si>
  <si>
    <t>TIONS</t>
  </si>
  <si>
    <t>(D)</t>
  </si>
  <si>
    <t xml:space="preserve">  13.</t>
  </si>
  <si>
    <t>ACTIVITY</t>
  </si>
  <si>
    <t>(12A+B+</t>
  </si>
  <si>
    <t>C+D=13)</t>
  </si>
  <si>
    <t xml:space="preserve">  5. </t>
  </si>
  <si>
    <t>(A) CASES</t>
  </si>
  <si>
    <t xml:space="preserve">  14.</t>
  </si>
  <si>
    <t>ADJUSTMENTS</t>
  </si>
  <si>
    <t>POSI-</t>
  </si>
  <si>
    <t>TIVE</t>
  </si>
  <si>
    <t>REPORTING MEASUREMENTS</t>
  </si>
  <si>
    <t>NEGA-</t>
  </si>
  <si>
    <t>(B) UNITS</t>
  </si>
  <si>
    <t>X</t>
  </si>
  <si>
    <t xml:space="preserve">  15.</t>
  </si>
  <si>
    <t xml:space="preserve">  STATE &amp;</t>
  </si>
  <si>
    <t xml:space="preserve">  LOCAL</t>
  </si>
  <si>
    <t xml:space="preserve">  ENDING</t>
  </si>
  <si>
    <t>{(10-13) +OR -</t>
  </si>
  <si>
    <t>14A &amp; B =15)</t>
  </si>
  <si>
    <t>Report Check Sheet</t>
  </si>
  <si>
    <t>LINKED - DO NOT</t>
  </si>
  <si>
    <t>CHANGE!!!</t>
  </si>
  <si>
    <t>Children</t>
  </si>
  <si>
    <t>Infants</t>
  </si>
  <si>
    <t>Juice</t>
  </si>
  <si>
    <t>Vegetable</t>
  </si>
  <si>
    <t>Fruits</t>
  </si>
  <si>
    <t>Carbohydrate (as 1 each)</t>
  </si>
  <si>
    <t xml:space="preserve">   (Mac/Spag/InsPot/Rice)*</t>
  </si>
  <si>
    <t>Protein (PB/Beans) (1)</t>
  </si>
  <si>
    <t>Cereal Dry/Farina (2)</t>
  </si>
  <si>
    <t>Evap Milk</t>
  </si>
  <si>
    <t>Cheese (1)</t>
  </si>
  <si>
    <t>Infant Formula</t>
  </si>
  <si>
    <t>Infant Rice Cereal</t>
  </si>
  <si>
    <t>Participation</t>
  </si>
  <si>
    <t>Del</t>
  </si>
  <si>
    <t>0-3 mo</t>
  </si>
  <si>
    <t>WIC</t>
  </si>
  <si>
    <t>Preg</t>
  </si>
  <si>
    <t>4-12 mo</t>
  </si>
  <si>
    <t>Total WIC</t>
  </si>
  <si>
    <t>Elderly</t>
  </si>
  <si>
    <t>Total</t>
  </si>
  <si>
    <t>Results</t>
  </si>
  <si>
    <t>Elders</t>
  </si>
  <si>
    <t>N/A</t>
  </si>
  <si>
    <t># People</t>
  </si>
  <si>
    <t>Over/Under Served</t>
  </si>
  <si>
    <t>WIC (kids)</t>
  </si>
  <si>
    <t>figured at</t>
  </si>
  <si>
    <t>1 per</t>
  </si>
  <si>
    <t>2 per</t>
  </si>
  <si>
    <t>Kids</t>
  </si>
  <si>
    <t>PG</t>
  </si>
  <si>
    <t>LOCAL DATA</t>
  </si>
  <si>
    <t xml:space="preserve">               (0-3) MONTHS               (A)</t>
  </si>
  <si>
    <t xml:space="preserve"> (4-12) MONTHS   (B)</t>
  </si>
  <si>
    <t xml:space="preserve">      (4A+B+C+D+E=4F)       (F)</t>
  </si>
  <si>
    <t>NFD Milk (1)</t>
  </si>
  <si>
    <t xml:space="preserve"> Meat   (as 1 each)</t>
  </si>
  <si>
    <t>Rolled Oats is 1 per person.</t>
  </si>
  <si>
    <t>Kansas City</t>
  </si>
  <si>
    <t>B859</t>
  </si>
  <si>
    <t>B838</t>
  </si>
  <si>
    <t>16/12 oz</t>
  </si>
  <si>
    <t>CEREAL RICE 12</t>
  </si>
  <si>
    <t>A532</t>
  </si>
  <si>
    <t>48/12.5 oz</t>
  </si>
  <si>
    <t>B417</t>
  </si>
  <si>
    <t>6/12.9 oz</t>
  </si>
  <si>
    <t>BEEF CHILI NO BEANS</t>
  </si>
  <si>
    <t>A702</t>
  </si>
  <si>
    <t>24/24 OZ</t>
  </si>
  <si>
    <t xml:space="preserve">ACTUAL </t>
  </si>
  <si>
    <t>A421</t>
  </si>
  <si>
    <t>A274</t>
  </si>
  <si>
    <t>8/64 oz</t>
  </si>
  <si>
    <t>A269</t>
  </si>
  <si>
    <t>A271</t>
  </si>
  <si>
    <t>A270</t>
  </si>
  <si>
    <t>WHL GRN ROTINI</t>
  </si>
  <si>
    <t>B423</t>
  </si>
  <si>
    <t>20/1 lb.</t>
  </si>
  <si>
    <t>B802</t>
  </si>
  <si>
    <t>CEREAL CORN SQR</t>
  </si>
  <si>
    <t>B834</t>
  </si>
  <si>
    <t>14/14 oz</t>
  </si>
  <si>
    <t>CEREAL OATS 14</t>
  </si>
  <si>
    <t>B804</t>
  </si>
  <si>
    <t>12/14 oz</t>
  </si>
  <si>
    <t>CEREAL CORN &amp; RICE</t>
  </si>
  <si>
    <t>B801</t>
  </si>
  <si>
    <t xml:space="preserve">SALMON </t>
  </si>
  <si>
    <t>A802</t>
  </si>
  <si>
    <t>24/14.75 oz.</t>
  </si>
  <si>
    <t>CEREAL INFANT RICE</t>
  </si>
  <si>
    <t>B146</t>
  </si>
  <si>
    <t>8/8 oz</t>
  </si>
  <si>
    <t>PEACHES FREE 2.5</t>
  </si>
  <si>
    <t>24/#2.5</t>
  </si>
  <si>
    <t>*Note:  Macaroni &amp; Rotini are 2 per person since they are 1 lb bags.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</si>
</sst>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[$$-409]#,##0.00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sz val="6"/>
      <name val="Arial MT"/>
      <family val="0"/>
    </font>
    <font>
      <sz val="10"/>
      <name val="Arial MT"/>
      <family val="0"/>
    </font>
    <font>
      <b/>
      <sz val="12"/>
      <name val="Arial"/>
      <family val="0"/>
    </font>
    <font>
      <b/>
      <sz val="14"/>
      <name val="Arial MT"/>
      <family val="0"/>
    </font>
    <font>
      <i/>
      <sz val="12"/>
      <name val="Arial"/>
      <family val="0"/>
    </font>
    <font>
      <sz val="8"/>
      <name val="Arial MT"/>
      <family val="0"/>
    </font>
    <font>
      <b/>
      <sz val="12"/>
      <name val="Arial MT"/>
      <family val="0"/>
    </font>
    <font>
      <b/>
      <sz val="10"/>
      <name val="Arial MT"/>
      <family val="0"/>
    </font>
    <font>
      <b/>
      <sz val="14"/>
      <name val="Arial"/>
      <family val="0"/>
    </font>
    <font>
      <b/>
      <i/>
      <sz val="12"/>
      <name val="Arial"/>
      <family val="0"/>
    </font>
    <font>
      <b/>
      <sz val="7"/>
      <name val="Arial MT"/>
      <family val="0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Continuous" vertical="center"/>
    </xf>
    <xf numFmtId="0" fontId="5" fillId="0" borderId="10" xfId="0" applyNumberFormat="1" applyFont="1" applyBorder="1" applyAlignment="1">
      <alignment horizontal="centerContinuous" vertical="top"/>
    </xf>
    <xf numFmtId="0" fontId="6" fillId="0" borderId="10" xfId="0" applyNumberFormat="1" applyFont="1" applyBorder="1" applyAlignment="1">
      <alignment horizontal="centerContinuous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Continuous" vertical="center" wrapText="1"/>
    </xf>
    <xf numFmtId="0" fontId="6" fillId="0" borderId="13" xfId="0" applyNumberFormat="1" applyFont="1" applyBorder="1" applyAlignment="1">
      <alignment horizontal="centerContinuous" vertical="center"/>
    </xf>
    <xf numFmtId="0" fontId="11" fillId="0" borderId="13" xfId="0" applyNumberFormat="1" applyFont="1" applyBorder="1" applyAlignment="1">
      <alignment horizontal="centerContinuous" vertical="center"/>
    </xf>
    <xf numFmtId="0" fontId="6" fillId="0" borderId="10" xfId="0" applyNumberFormat="1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Continuous" vertical="center" wrapText="1"/>
    </xf>
    <xf numFmtId="0" fontId="6" fillId="0" borderId="10" xfId="0" applyNumberFormat="1" applyFont="1" applyBorder="1" applyAlignment="1">
      <alignment horizontal="centerContinuous" wrapText="1"/>
    </xf>
    <xf numFmtId="0" fontId="7" fillId="0" borderId="11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12" fillId="0" borderId="0" xfId="0" applyNumberFormat="1" applyFont="1" applyAlignment="1">
      <alignment horizontal="centerContinuous"/>
    </xf>
    <xf numFmtId="0" fontId="12" fillId="0" borderId="15" xfId="0" applyNumberFormat="1" applyFont="1" applyBorder="1" applyAlignment="1">
      <alignment horizontal="right"/>
    </xf>
    <xf numFmtId="0" fontId="12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Continuous"/>
    </xf>
    <xf numFmtId="0" fontId="6" fillId="0" borderId="17" xfId="0" applyNumberFormat="1" applyFont="1" applyBorder="1" applyAlignment="1">
      <alignment horizontal="centerContinuous"/>
    </xf>
    <xf numFmtId="0" fontId="6" fillId="0" borderId="16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right"/>
    </xf>
    <xf numFmtId="0" fontId="7" fillId="33" borderId="12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Continuous"/>
    </xf>
    <xf numFmtId="0" fontId="6" fillId="0" borderId="17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0" fontId="6" fillId="0" borderId="15" xfId="0" applyNumberFormat="1" applyFont="1" applyBorder="1" applyAlignment="1">
      <alignment horizontal="centerContinuous" wrapText="1"/>
    </xf>
    <xf numFmtId="0" fontId="6" fillId="0" borderId="0" xfId="0" applyNumberFormat="1" applyFont="1" applyAlignment="1">
      <alignment horizontal="centerContinuous" wrapText="1"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/>
    </xf>
    <xf numFmtId="0" fontId="9" fillId="0" borderId="18" xfId="0" applyNumberFormat="1" applyFont="1" applyBorder="1" applyAlignment="1">
      <alignment/>
    </xf>
    <xf numFmtId="0" fontId="12" fillId="0" borderId="0" xfId="0" applyNumberFormat="1" applyFont="1" applyAlignment="1">
      <alignment horizontal="center" vertical="center" wrapText="1"/>
    </xf>
    <xf numFmtId="0" fontId="12" fillId="0" borderId="15" xfId="0" applyNumberFormat="1" applyFont="1" applyBorder="1" applyAlignment="1">
      <alignment horizontal="right" vertical="top"/>
    </xf>
    <xf numFmtId="0" fontId="12" fillId="0" borderId="0" xfId="0" applyNumberFormat="1" applyFont="1" applyAlignment="1">
      <alignment horizontal="left" wrapText="1"/>
    </xf>
    <xf numFmtId="3" fontId="6" fillId="0" borderId="16" xfId="0" applyNumberFormat="1" applyFont="1" applyBorder="1" applyAlignment="1">
      <alignment horizontal="centerContinuous"/>
    </xf>
    <xf numFmtId="0" fontId="6" fillId="0" borderId="15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center" vertical="top"/>
    </xf>
    <xf numFmtId="0" fontId="13" fillId="0" borderId="18" xfId="0" applyNumberFormat="1" applyFont="1" applyBorder="1" applyAlignment="1">
      <alignment horizontal="centerContinuous"/>
    </xf>
    <xf numFmtId="0" fontId="7" fillId="0" borderId="18" xfId="0" applyNumberFormat="1" applyFont="1" applyBorder="1" applyAlignment="1">
      <alignment horizontal="centerContinuous"/>
    </xf>
    <xf numFmtId="0" fontId="9" fillId="0" borderId="18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11" fillId="0" borderId="16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11" fillId="0" borderId="15" xfId="0" applyNumberFormat="1" applyFont="1" applyBorder="1" applyAlignment="1">
      <alignment horizontal="centerContinuous" vertical="top"/>
    </xf>
    <xf numFmtId="0" fontId="14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0" fontId="0" fillId="33" borderId="18" xfId="0" applyNumberFormat="1" applyFont="1" applyFill="1" applyBorder="1" applyAlignment="1">
      <alignment/>
    </xf>
    <xf numFmtId="0" fontId="0" fillId="0" borderId="18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Continuous"/>
    </xf>
    <xf numFmtId="0" fontId="12" fillId="0" borderId="15" xfId="0" applyNumberFormat="1" applyFont="1" applyBorder="1" applyAlignment="1">
      <alignment/>
    </xf>
    <xf numFmtId="0" fontId="12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Continuous"/>
    </xf>
    <xf numFmtId="0" fontId="12" fillId="0" borderId="17" xfId="0" applyNumberFormat="1" applyFont="1" applyBorder="1" applyAlignment="1">
      <alignment horizontal="centerContinuous"/>
    </xf>
    <xf numFmtId="0" fontId="12" fillId="0" borderId="16" xfId="0" applyNumberFormat="1" applyFont="1" applyBorder="1" applyAlignment="1">
      <alignment/>
    </xf>
    <xf numFmtId="0" fontId="15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15" fillId="0" borderId="15" xfId="0" applyNumberFormat="1" applyFont="1" applyBorder="1" applyAlignment="1">
      <alignment horizontal="center" vertical="center"/>
    </xf>
    <xf numFmtId="1" fontId="0" fillId="33" borderId="18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/>
      <protection locked="0"/>
    </xf>
    <xf numFmtId="3" fontId="4" fillId="0" borderId="17" xfId="0" applyNumberFormat="1" applyFont="1" applyBorder="1" applyAlignment="1" applyProtection="1">
      <alignment/>
      <protection locked="0"/>
    </xf>
    <xf numFmtId="3" fontId="4" fillId="0" borderId="16" xfId="0" applyNumberFormat="1" applyFont="1" applyBorder="1" applyAlignment="1">
      <alignment/>
    </xf>
    <xf numFmtId="1" fontId="0" fillId="33" borderId="0" xfId="0" applyNumberFormat="1" applyFont="1" applyFill="1" applyAlignment="1" applyProtection="1">
      <alignment/>
      <protection locked="0"/>
    </xf>
    <xf numFmtId="0" fontId="0" fillId="0" borderId="18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/>
    </xf>
    <xf numFmtId="0" fontId="7" fillId="0" borderId="19" xfId="0" applyNumberFormat="1" applyFont="1" applyBorder="1" applyAlignment="1">
      <alignment horizontal="centerContinuous"/>
    </xf>
    <xf numFmtId="0" fontId="0" fillId="0" borderId="10" xfId="0" applyNumberFormat="1" applyFont="1" applyBorder="1" applyAlignment="1">
      <alignment horizontal="centerContinuous"/>
    </xf>
    <xf numFmtId="0" fontId="6" fillId="0" borderId="17" xfId="0" applyNumberFormat="1" applyFont="1" applyBorder="1" applyAlignment="1" applyProtection="1">
      <alignment horizontal="centerContinuous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3" fontId="0" fillId="33" borderId="18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>
      <alignment/>
    </xf>
    <xf numFmtId="0" fontId="0" fillId="33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4" fillId="0" borderId="17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17" fontId="12" fillId="0" borderId="0" xfId="0" applyNumberFormat="1" applyFont="1" applyAlignment="1" applyProtection="1">
      <alignment horizontal="centerContinuous"/>
      <protection locked="0"/>
    </xf>
    <xf numFmtId="0" fontId="4" fillId="0" borderId="20" xfId="0" applyNumberFormat="1" applyFont="1" applyBorder="1" applyAlignment="1">
      <alignment/>
    </xf>
    <xf numFmtId="3" fontId="4" fillId="0" borderId="16" xfId="0" applyNumberFormat="1" applyFont="1" applyBorder="1" applyAlignment="1" applyProtection="1">
      <alignment/>
      <protection locked="0"/>
    </xf>
    <xf numFmtId="0" fontId="16" fillId="0" borderId="15" xfId="0" applyNumberFormat="1" applyFont="1" applyFill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21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8</xdr:row>
      <xdr:rowOff>9525</xdr:rowOff>
    </xdr:from>
    <xdr:to>
      <xdr:col>1</xdr:col>
      <xdr:colOff>1019175</xdr:colOff>
      <xdr:row>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38175" y="1885950"/>
          <a:ext cx="6953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8</xdr:row>
      <xdr:rowOff>9525</xdr:rowOff>
    </xdr:from>
    <xdr:to>
      <xdr:col>1</xdr:col>
      <xdr:colOff>1019175</xdr:colOff>
      <xdr:row>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638175" y="1885950"/>
          <a:ext cx="6953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7"/>
  <sheetViews>
    <sheetView tabSelected="1" zoomScale="75" zoomScaleNormal="75" zoomScalePageLayoutView="0" workbookViewId="0" topLeftCell="A1">
      <selection activeCell="B5" sqref="B5"/>
    </sheetView>
  </sheetViews>
  <sheetFormatPr defaultColWidth="9.6640625" defaultRowHeight="15"/>
  <cols>
    <col min="1" max="1" width="3.6640625" style="86" customWidth="1"/>
    <col min="2" max="2" width="16.6640625" style="86" customWidth="1"/>
    <col min="3" max="3" width="5.6640625" style="86" customWidth="1"/>
    <col min="4" max="4" width="12.6640625" style="86" customWidth="1"/>
    <col min="5" max="5" width="10.6640625" style="86" customWidth="1"/>
    <col min="6" max="6" width="9.6640625" style="86" customWidth="1"/>
    <col min="7" max="7" width="13.6640625" style="86" customWidth="1"/>
    <col min="8" max="8" width="10.6640625" style="86" customWidth="1"/>
    <col min="9" max="9" width="8.6640625" style="86" customWidth="1"/>
    <col min="10" max="10" width="10.6640625" style="86" customWidth="1"/>
    <col min="11" max="11" width="11.6640625" style="86" customWidth="1"/>
    <col min="12" max="12" width="9.6640625" style="86" customWidth="1"/>
    <col min="13" max="13" width="6.6640625" style="86" customWidth="1"/>
    <col min="14" max="14" width="7.6640625" style="86" customWidth="1"/>
    <col min="15" max="15" width="8.6640625" style="86" customWidth="1"/>
    <col min="16" max="17" width="6.6640625" style="86" customWidth="1"/>
    <col min="18" max="18" width="10.6640625" style="86" customWidth="1"/>
    <col min="19" max="21" width="9.6640625" style="86" customWidth="1"/>
    <col min="22" max="22" width="24.6640625" style="86" customWidth="1"/>
    <col min="23" max="27" width="9.6640625" style="86" customWidth="1"/>
    <col min="28" max="28" width="8.6640625" style="86" customWidth="1"/>
    <col min="29" max="16384" width="9.6640625" style="86" customWidth="1"/>
  </cols>
  <sheetData>
    <row r="1" spans="1:38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T1" s="5" t="s">
        <v>249</v>
      </c>
      <c r="U1" s="5"/>
      <c r="V1" s="5"/>
      <c r="W1" s="6" t="s">
        <v>265</v>
      </c>
      <c r="X1" s="5"/>
      <c r="Y1" s="5"/>
      <c r="Z1" s="5"/>
      <c r="AA1" s="5"/>
      <c r="AB1" s="5" t="s">
        <v>292</v>
      </c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T2" s="9" t="s">
        <v>250</v>
      </c>
      <c r="U2" s="10"/>
      <c r="V2" s="11" t="s">
        <v>252</v>
      </c>
      <c r="W2" s="11" t="s">
        <v>266</v>
      </c>
      <c r="X2" s="11" t="s">
        <v>269</v>
      </c>
      <c r="Y2" s="11" t="s">
        <v>271</v>
      </c>
      <c r="Z2" s="11" t="s">
        <v>272</v>
      </c>
      <c r="AA2" s="11" t="s">
        <v>273</v>
      </c>
      <c r="AB2" s="5">
        <f>B5</f>
        <v>0</v>
      </c>
      <c r="AC2" s="5"/>
      <c r="AD2" s="5"/>
      <c r="AE2" s="5"/>
      <c r="AF2" s="12"/>
      <c r="AG2" s="12"/>
      <c r="AH2" s="12"/>
      <c r="AI2" s="5"/>
      <c r="AJ2" s="5"/>
      <c r="AK2" s="5"/>
      <c r="AL2" s="5"/>
    </row>
    <row r="3" spans="1:38" ht="18">
      <c r="A3" s="13" t="s">
        <v>2</v>
      </c>
      <c r="B3" s="4"/>
      <c r="C3" s="4"/>
      <c r="D3" s="7" t="s">
        <v>142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4"/>
      <c r="Q3" s="15"/>
      <c r="R3" s="15"/>
      <c r="T3" s="9" t="s">
        <v>251</v>
      </c>
      <c r="U3" s="5"/>
      <c r="V3" s="16">
        <f>H7</f>
        <v>0</v>
      </c>
      <c r="W3" s="16">
        <f>K7</f>
        <v>0</v>
      </c>
      <c r="X3" s="16">
        <f>I7+J7</f>
        <v>0</v>
      </c>
      <c r="Y3" s="17">
        <f>SUM(V3:X3)+W5+X5</f>
        <v>0</v>
      </c>
      <c r="Z3" s="16">
        <f>O7</f>
        <v>0</v>
      </c>
      <c r="AA3" s="17">
        <f>Y3+Z3</f>
        <v>0</v>
      </c>
      <c r="AB3" s="5"/>
      <c r="AC3" s="5"/>
      <c r="AD3" s="5"/>
      <c r="AE3" s="5"/>
      <c r="AF3" s="12"/>
      <c r="AG3" s="12"/>
      <c r="AH3" s="12"/>
      <c r="AI3" s="5"/>
      <c r="AJ3" s="5"/>
      <c r="AK3" s="5"/>
      <c r="AL3" s="5"/>
    </row>
    <row r="4" spans="1:38" ht="12" customHeight="1">
      <c r="A4" s="18" t="s">
        <v>3</v>
      </c>
      <c r="B4" s="19" t="s">
        <v>73</v>
      </c>
      <c r="C4" s="20" t="s">
        <v>77</v>
      </c>
      <c r="D4" s="3"/>
      <c r="E4" s="21" t="s">
        <v>181</v>
      </c>
      <c r="F4" s="22"/>
      <c r="G4" s="22"/>
      <c r="H4" s="22"/>
      <c r="I4" s="22"/>
      <c r="J4" s="22"/>
      <c r="K4" s="22"/>
      <c r="L4" s="22"/>
      <c r="M4" s="23"/>
      <c r="N4" s="23"/>
      <c r="O4" s="23"/>
      <c r="P4" s="24" t="s">
        <v>233</v>
      </c>
      <c r="Q4" s="25" t="s">
        <v>239</v>
      </c>
      <c r="R4" s="26"/>
      <c r="T4" s="5"/>
      <c r="U4" s="5"/>
      <c r="V4" s="27" t="s">
        <v>253</v>
      </c>
      <c r="W4" s="27" t="s">
        <v>267</v>
      </c>
      <c r="X4" s="27" t="s">
        <v>270</v>
      </c>
      <c r="Y4" s="17"/>
      <c r="Z4" s="28"/>
      <c r="AA4" s="5"/>
      <c r="AB4" s="5"/>
      <c r="AC4" s="5"/>
      <c r="AD4" s="5"/>
      <c r="AE4" s="5"/>
      <c r="AF4" s="12"/>
      <c r="AG4" s="12"/>
      <c r="AH4" s="12"/>
      <c r="AI4" s="5"/>
      <c r="AJ4" s="5"/>
      <c r="AK4" s="5"/>
      <c r="AL4" s="5"/>
    </row>
    <row r="5" spans="1:38" ht="15.75">
      <c r="A5" s="29"/>
      <c r="B5" s="101"/>
      <c r="C5" s="30" t="s">
        <v>78</v>
      </c>
      <c r="D5" s="31" t="s">
        <v>143</v>
      </c>
      <c r="E5" s="32" t="s">
        <v>182</v>
      </c>
      <c r="F5" s="33"/>
      <c r="G5" s="34" t="s">
        <v>182</v>
      </c>
      <c r="H5" s="34" t="s">
        <v>193</v>
      </c>
      <c r="I5" s="32" t="s">
        <v>199</v>
      </c>
      <c r="J5" s="33"/>
      <c r="K5" s="34" t="s">
        <v>209</v>
      </c>
      <c r="L5" s="32" t="s">
        <v>216</v>
      </c>
      <c r="M5" s="33"/>
      <c r="N5" s="32" t="s">
        <v>223</v>
      </c>
      <c r="O5" s="33"/>
      <c r="P5" s="32" t="s">
        <v>234</v>
      </c>
      <c r="Q5" s="33"/>
      <c r="R5" s="34" t="s">
        <v>241</v>
      </c>
      <c r="T5" s="5"/>
      <c r="U5" s="5"/>
      <c r="V5" s="28"/>
      <c r="W5" s="35">
        <f>F7+E7</f>
        <v>0</v>
      </c>
      <c r="X5" s="16">
        <f>G7</f>
        <v>0</v>
      </c>
      <c r="Y5" s="36" t="s">
        <v>250</v>
      </c>
      <c r="Z5" s="10"/>
      <c r="AA5" s="5"/>
      <c r="AB5" s="5"/>
      <c r="AC5" s="5"/>
      <c r="AD5" s="5"/>
      <c r="AE5" s="5"/>
      <c r="AF5" s="12"/>
      <c r="AG5" s="12"/>
      <c r="AH5" s="12"/>
      <c r="AI5" s="5"/>
      <c r="AJ5" s="5"/>
      <c r="AK5" s="5"/>
      <c r="AL5" s="5"/>
    </row>
    <row r="6" spans="1:38" ht="26.25">
      <c r="A6" s="38" t="s">
        <v>4</v>
      </c>
      <c r="B6" s="38" t="s">
        <v>74</v>
      </c>
      <c r="C6" s="39" t="s">
        <v>79</v>
      </c>
      <c r="D6" s="40" t="s">
        <v>144</v>
      </c>
      <c r="E6" s="41" t="s">
        <v>286</v>
      </c>
      <c r="F6" s="42"/>
      <c r="G6" s="43" t="s">
        <v>287</v>
      </c>
      <c r="H6" s="43" t="s">
        <v>194</v>
      </c>
      <c r="I6" s="41" t="s">
        <v>200</v>
      </c>
      <c r="J6" s="42"/>
      <c r="K6" s="43" t="s">
        <v>210</v>
      </c>
      <c r="L6" s="41" t="s">
        <v>288</v>
      </c>
      <c r="M6" s="8"/>
      <c r="N6" s="41" t="s">
        <v>224</v>
      </c>
      <c r="O6" s="8"/>
      <c r="P6" s="44"/>
      <c r="Q6" s="15"/>
      <c r="R6" s="44"/>
      <c r="T6" s="5"/>
      <c r="U6" s="5"/>
      <c r="V6" s="9" t="s">
        <v>250</v>
      </c>
      <c r="W6" s="96"/>
      <c r="X6" s="28"/>
      <c r="Y6" s="9" t="s">
        <v>251</v>
      </c>
      <c r="Z6" s="10"/>
      <c r="AA6" s="5"/>
      <c r="AB6" s="87"/>
      <c r="AC6" s="84"/>
      <c r="AD6" s="88" t="s">
        <v>277</v>
      </c>
      <c r="AE6" s="89"/>
      <c r="AF6" s="45"/>
      <c r="AG6" s="45"/>
      <c r="AH6" s="45"/>
      <c r="AI6" s="5"/>
      <c r="AJ6" s="5"/>
      <c r="AK6" s="5"/>
      <c r="AL6" s="5"/>
    </row>
    <row r="7" spans="1:38" ht="26.25">
      <c r="A7" s="15"/>
      <c r="B7" s="46"/>
      <c r="C7" s="47" t="s">
        <v>80</v>
      </c>
      <c r="D7" s="48" t="s">
        <v>145</v>
      </c>
      <c r="E7" s="32"/>
      <c r="F7" s="90">
        <v>0</v>
      </c>
      <c r="G7" s="91">
        <v>0</v>
      </c>
      <c r="H7" s="91">
        <v>0</v>
      </c>
      <c r="I7" s="32"/>
      <c r="J7" s="90">
        <v>0</v>
      </c>
      <c r="K7" s="91">
        <v>0</v>
      </c>
      <c r="L7" s="49">
        <f>SUM(E7:K7)</f>
        <v>0</v>
      </c>
      <c r="M7" s="33"/>
      <c r="N7" s="32"/>
      <c r="O7" s="90">
        <v>0</v>
      </c>
      <c r="P7" s="50"/>
      <c r="Q7" s="8"/>
      <c r="R7" s="51" t="s">
        <v>242</v>
      </c>
      <c r="T7" s="5"/>
      <c r="U7" s="5"/>
      <c r="V7" s="9" t="s">
        <v>251</v>
      </c>
      <c r="W7" s="10"/>
      <c r="X7" s="37"/>
      <c r="Y7" s="37"/>
      <c r="Z7" s="5"/>
      <c r="AA7" s="5"/>
      <c r="AB7" s="52" t="s">
        <v>274</v>
      </c>
      <c r="AC7" s="37"/>
      <c r="AD7" s="53" t="s">
        <v>278</v>
      </c>
      <c r="AE7" s="37"/>
      <c r="AF7" s="54"/>
      <c r="AG7" s="11" t="s">
        <v>253</v>
      </c>
      <c r="AH7" s="11" t="s">
        <v>253</v>
      </c>
      <c r="AI7" s="5"/>
      <c r="AJ7" s="5"/>
      <c r="AK7" s="5"/>
      <c r="AL7" s="5"/>
    </row>
    <row r="8" spans="1:38" ht="15.75">
      <c r="A8" s="55" t="s">
        <v>5</v>
      </c>
      <c r="B8" s="55" t="s">
        <v>75</v>
      </c>
      <c r="C8" s="56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T8" s="5"/>
      <c r="U8" s="5"/>
      <c r="V8" s="5"/>
      <c r="W8" s="11" t="s">
        <v>268</v>
      </c>
      <c r="X8" s="5"/>
      <c r="Y8" s="11" t="s">
        <v>207</v>
      </c>
      <c r="Z8" s="5"/>
      <c r="AA8" s="57"/>
      <c r="AB8" s="58" t="s">
        <v>268</v>
      </c>
      <c r="AC8" s="11" t="s">
        <v>275</v>
      </c>
      <c r="AD8" s="58" t="s">
        <v>279</v>
      </c>
      <c r="AE8" s="11" t="s">
        <v>275</v>
      </c>
      <c r="AF8" s="58"/>
      <c r="AG8" s="11" t="s">
        <v>267</v>
      </c>
      <c r="AH8" s="11" t="s">
        <v>270</v>
      </c>
      <c r="AI8" s="11" t="s">
        <v>283</v>
      </c>
      <c r="AJ8" s="11" t="s">
        <v>266</v>
      </c>
      <c r="AK8" s="11" t="s">
        <v>284</v>
      </c>
      <c r="AL8" s="11" t="s">
        <v>275</v>
      </c>
    </row>
    <row r="9" spans="1:38" ht="15.75">
      <c r="A9" s="4"/>
      <c r="B9" s="59" t="s">
        <v>76</v>
      </c>
      <c r="C9" s="60" t="s">
        <v>285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5"/>
      <c r="T9" s="5"/>
      <c r="U9" s="5"/>
      <c r="V9" s="61" t="s">
        <v>254</v>
      </c>
      <c r="W9" s="62">
        <f>SUM(I95:I103)</f>
        <v>0</v>
      </c>
      <c r="X9" s="17"/>
      <c r="Y9" s="62">
        <f>SUM(J95:J103)</f>
        <v>0</v>
      </c>
      <c r="Z9" s="17"/>
      <c r="AA9" s="5"/>
      <c r="AB9" s="92">
        <f>W9-SUM(AH9:AK9)</f>
        <v>0</v>
      </c>
      <c r="AC9" s="10">
        <f>(Y9-AL9)</f>
        <v>0</v>
      </c>
      <c r="AD9" s="63">
        <f>AB9/5</f>
        <v>0</v>
      </c>
      <c r="AE9" s="10">
        <f>AC9/3</f>
        <v>0</v>
      </c>
      <c r="AF9" s="64"/>
      <c r="AG9" s="5" t="s">
        <v>276</v>
      </c>
      <c r="AH9" s="5">
        <f>X5*1</f>
        <v>0</v>
      </c>
      <c r="AI9" s="5">
        <f>V3*3</f>
        <v>0</v>
      </c>
      <c r="AJ9" s="5">
        <f>W3*2</f>
        <v>0</v>
      </c>
      <c r="AK9" s="5">
        <f>X3*3</f>
        <v>0</v>
      </c>
      <c r="AL9" s="5">
        <f>Z3*2</f>
        <v>0</v>
      </c>
    </row>
    <row r="10" spans="1:38" ht="15">
      <c r="A10" s="65" t="s">
        <v>6</v>
      </c>
      <c r="B10" s="65"/>
      <c r="C10" s="66" t="s">
        <v>81</v>
      </c>
      <c r="D10" s="67" t="s">
        <v>146</v>
      </c>
      <c r="E10" s="66" t="s">
        <v>183</v>
      </c>
      <c r="F10" s="66" t="s">
        <v>188</v>
      </c>
      <c r="G10" s="66" t="s">
        <v>190</v>
      </c>
      <c r="H10" s="66" t="s">
        <v>195</v>
      </c>
      <c r="I10" s="66" t="s">
        <v>201</v>
      </c>
      <c r="J10" s="65"/>
      <c r="K10" s="66" t="s">
        <v>211</v>
      </c>
      <c r="L10" s="65"/>
      <c r="M10" s="65"/>
      <c r="N10" s="65"/>
      <c r="O10" s="66" t="s">
        <v>229</v>
      </c>
      <c r="P10" s="66" t="s">
        <v>235</v>
      </c>
      <c r="Q10" s="65"/>
      <c r="R10" s="66" t="s">
        <v>243</v>
      </c>
      <c r="T10" s="5"/>
      <c r="U10" s="5"/>
      <c r="V10" s="5"/>
      <c r="W10" s="28"/>
      <c r="X10" s="5"/>
      <c r="Y10" s="28"/>
      <c r="Z10" s="5"/>
      <c r="AA10" s="5"/>
      <c r="AB10" s="64"/>
      <c r="AC10" s="5"/>
      <c r="AD10" s="64"/>
      <c r="AE10" s="5"/>
      <c r="AF10" s="64"/>
      <c r="AG10" s="5"/>
      <c r="AH10" s="5"/>
      <c r="AI10" s="5"/>
      <c r="AJ10" s="5"/>
      <c r="AK10" s="5"/>
      <c r="AL10" s="5"/>
    </row>
    <row r="11" spans="1:38" ht="15">
      <c r="A11" s="15"/>
      <c r="B11" s="15"/>
      <c r="C11" s="44"/>
      <c r="D11" s="44"/>
      <c r="E11" s="44"/>
      <c r="F11" s="44"/>
      <c r="G11" s="44"/>
      <c r="H11" s="44"/>
      <c r="I11" s="68" t="s">
        <v>202</v>
      </c>
      <c r="J11" s="29"/>
      <c r="K11" s="68" t="s">
        <v>212</v>
      </c>
      <c r="L11" s="29"/>
      <c r="M11" s="29"/>
      <c r="N11" s="29"/>
      <c r="O11" s="69"/>
      <c r="P11" s="68" t="s">
        <v>236</v>
      </c>
      <c r="Q11" s="29"/>
      <c r="R11" s="69" t="s">
        <v>244</v>
      </c>
      <c r="T11" s="5"/>
      <c r="U11" s="5"/>
      <c r="V11" s="61" t="s">
        <v>255</v>
      </c>
      <c r="W11" s="62">
        <f>SUM(I62:I73)</f>
        <v>0</v>
      </c>
      <c r="X11" s="17"/>
      <c r="Y11" s="62">
        <f>SUM(J62:J73)</f>
        <v>0</v>
      </c>
      <c r="Z11" s="17"/>
      <c r="AA11" s="5"/>
      <c r="AB11" s="92">
        <f>W11-SUM(AI11:AK11)</f>
        <v>0</v>
      </c>
      <c r="AC11" s="10">
        <f>(Y11-AL11)</f>
        <v>0</v>
      </c>
      <c r="AD11" s="63">
        <f>AB11/4</f>
        <v>0</v>
      </c>
      <c r="AE11" s="10">
        <f>AC11/4</f>
        <v>0</v>
      </c>
      <c r="AF11" s="64"/>
      <c r="AG11" s="5">
        <v>0</v>
      </c>
      <c r="AH11" s="5">
        <v>0</v>
      </c>
      <c r="AI11" s="5">
        <f>V3*4</f>
        <v>0</v>
      </c>
      <c r="AJ11" s="5">
        <f>W3*4</f>
        <v>0</v>
      </c>
      <c r="AK11" s="5">
        <f>X3*6</f>
        <v>0</v>
      </c>
      <c r="AL11" s="5">
        <f>Z3*4</f>
        <v>0</v>
      </c>
    </row>
    <row r="12" spans="1:38" ht="15">
      <c r="A12" s="15"/>
      <c r="B12" s="15"/>
      <c r="C12" s="44"/>
      <c r="D12" s="44"/>
      <c r="E12" s="70" t="s">
        <v>184</v>
      </c>
      <c r="F12" s="44"/>
      <c r="G12" s="44"/>
      <c r="H12" s="44"/>
      <c r="I12" s="71" t="s">
        <v>203</v>
      </c>
      <c r="J12" s="72"/>
      <c r="K12" s="73"/>
      <c r="L12" s="73"/>
      <c r="M12" s="73"/>
      <c r="N12" s="73"/>
      <c r="O12" s="70" t="s">
        <v>196</v>
      </c>
      <c r="P12" s="69"/>
      <c r="Q12" s="31"/>
      <c r="R12" s="69" t="s">
        <v>245</v>
      </c>
      <c r="T12" s="5"/>
      <c r="U12" s="5"/>
      <c r="V12" s="5"/>
      <c r="W12" s="28"/>
      <c r="X12" s="5"/>
      <c r="Y12" s="28"/>
      <c r="Z12" s="5"/>
      <c r="AA12" s="5"/>
      <c r="AB12" s="64"/>
      <c r="AC12" s="5"/>
      <c r="AD12" s="64"/>
      <c r="AE12" s="5"/>
      <c r="AF12" s="64"/>
      <c r="AG12" s="5"/>
      <c r="AH12" s="5"/>
      <c r="AI12" s="5"/>
      <c r="AJ12" s="5"/>
      <c r="AK12" s="5"/>
      <c r="AL12" s="5"/>
    </row>
    <row r="13" spans="1:38" ht="15.75">
      <c r="A13" s="29" t="s">
        <v>7</v>
      </c>
      <c r="B13" s="29"/>
      <c r="C13" s="70" t="s">
        <v>82</v>
      </c>
      <c r="D13" s="70" t="s">
        <v>147</v>
      </c>
      <c r="E13" s="70" t="s">
        <v>185</v>
      </c>
      <c r="F13" s="70" t="s">
        <v>189</v>
      </c>
      <c r="G13" s="70" t="s">
        <v>191</v>
      </c>
      <c r="H13" s="70" t="s">
        <v>196</v>
      </c>
      <c r="I13" s="68" t="s">
        <v>204</v>
      </c>
      <c r="J13" s="29"/>
      <c r="K13" s="70" t="s">
        <v>196</v>
      </c>
      <c r="L13" s="70" t="s">
        <v>217</v>
      </c>
      <c r="M13" s="69"/>
      <c r="N13" s="70" t="s">
        <v>220</v>
      </c>
      <c r="O13" s="70" t="s">
        <v>230</v>
      </c>
      <c r="P13" s="73"/>
      <c r="Q13" s="73"/>
      <c r="R13" s="69" t="s">
        <v>246</v>
      </c>
      <c r="T13" s="5"/>
      <c r="U13" s="5"/>
      <c r="V13" s="61" t="s">
        <v>256</v>
      </c>
      <c r="W13" s="62">
        <f>SUM(I82:I93)</f>
        <v>0</v>
      </c>
      <c r="X13" s="17"/>
      <c r="Y13" s="62">
        <f>SUM(J82:J93)</f>
        <v>0</v>
      </c>
      <c r="Z13" s="36" t="s">
        <v>250</v>
      </c>
      <c r="AA13" s="10"/>
      <c r="AB13" s="92">
        <f>W13-SUM(AI13:AK13)</f>
        <v>0</v>
      </c>
      <c r="AC13" s="10">
        <f>(Y13-AL13)</f>
        <v>0</v>
      </c>
      <c r="AD13" s="63">
        <f>AB13/2</f>
        <v>0</v>
      </c>
      <c r="AE13" s="10">
        <f>AC13/2</f>
        <v>0</v>
      </c>
      <c r="AF13" s="64"/>
      <c r="AG13" s="5">
        <v>0</v>
      </c>
      <c r="AH13" s="5">
        <v>0</v>
      </c>
      <c r="AI13" s="5">
        <f>V3*2</f>
        <v>0</v>
      </c>
      <c r="AJ13" s="5">
        <f>W3*2</f>
        <v>0</v>
      </c>
      <c r="AK13" s="5">
        <f>X3*4</f>
        <v>0</v>
      </c>
      <c r="AL13" s="5">
        <f>Z3*2</f>
        <v>0</v>
      </c>
    </row>
    <row r="14" spans="1:38" ht="15.75">
      <c r="A14" s="29" t="s">
        <v>8</v>
      </c>
      <c r="B14" s="29"/>
      <c r="C14" s="44"/>
      <c r="D14" s="70"/>
      <c r="E14" s="70" t="s">
        <v>186</v>
      </c>
      <c r="F14" s="70"/>
      <c r="G14" s="70" t="s">
        <v>192</v>
      </c>
      <c r="H14" s="70" t="s">
        <v>187</v>
      </c>
      <c r="I14" s="73"/>
      <c r="J14" s="73"/>
      <c r="K14" s="70" t="s">
        <v>213</v>
      </c>
      <c r="L14" s="70" t="s">
        <v>218</v>
      </c>
      <c r="M14" s="70" t="s">
        <v>220</v>
      </c>
      <c r="N14" s="70" t="s">
        <v>225</v>
      </c>
      <c r="O14" s="69"/>
      <c r="P14" s="70" t="s">
        <v>237</v>
      </c>
      <c r="Q14" s="70" t="s">
        <v>240</v>
      </c>
      <c r="R14" s="70" t="s">
        <v>187</v>
      </c>
      <c r="T14" s="5"/>
      <c r="U14" s="5"/>
      <c r="V14" s="5"/>
      <c r="W14" s="28"/>
      <c r="X14" s="5"/>
      <c r="Y14" s="28"/>
      <c r="Z14" s="9" t="s">
        <v>251</v>
      </c>
      <c r="AA14" s="10"/>
      <c r="AB14" s="64"/>
      <c r="AC14" s="5"/>
      <c r="AD14" s="64"/>
      <c r="AE14" s="5"/>
      <c r="AF14" s="64"/>
      <c r="AG14" s="5"/>
      <c r="AH14" s="5"/>
      <c r="AI14" s="5"/>
      <c r="AJ14" s="5"/>
      <c r="AK14" s="5"/>
      <c r="AL14" s="5"/>
    </row>
    <row r="15" spans="1:38" ht="15">
      <c r="A15" s="4"/>
      <c r="B15" s="4"/>
      <c r="C15" s="44"/>
      <c r="D15" s="70" t="s">
        <v>148</v>
      </c>
      <c r="E15" s="70" t="s">
        <v>187</v>
      </c>
      <c r="F15" s="44"/>
      <c r="G15" s="44"/>
      <c r="H15" s="70" t="s">
        <v>197</v>
      </c>
      <c r="I15" s="70" t="s">
        <v>205</v>
      </c>
      <c r="J15" s="70" t="s">
        <v>207</v>
      </c>
      <c r="K15" s="70" t="s">
        <v>214</v>
      </c>
      <c r="L15" s="70" t="s">
        <v>219</v>
      </c>
      <c r="M15" s="70" t="s">
        <v>221</v>
      </c>
      <c r="N15" s="70" t="s">
        <v>226</v>
      </c>
      <c r="O15" s="74" t="s">
        <v>231</v>
      </c>
      <c r="P15" s="70" t="s">
        <v>238</v>
      </c>
      <c r="Q15" s="70" t="s">
        <v>238</v>
      </c>
      <c r="R15" s="75"/>
      <c r="T15" s="5"/>
      <c r="U15" s="5"/>
      <c r="V15" s="61"/>
      <c r="W15" s="5"/>
      <c r="X15" s="5"/>
      <c r="Y15" s="5"/>
      <c r="Z15" s="5"/>
      <c r="AA15" s="5"/>
      <c r="AB15" s="64"/>
      <c r="AC15" s="5"/>
      <c r="AD15" s="64"/>
      <c r="AE15" s="5"/>
      <c r="AF15" s="64"/>
      <c r="AG15" s="5"/>
      <c r="AH15" s="5"/>
      <c r="AI15" s="5"/>
      <c r="AJ15" s="5"/>
      <c r="AK15" s="5"/>
      <c r="AL15" s="5"/>
    </row>
    <row r="16" spans="1:38" ht="15">
      <c r="A16" s="15"/>
      <c r="B16" s="15"/>
      <c r="C16" s="44"/>
      <c r="D16" s="44"/>
      <c r="E16" s="44"/>
      <c r="F16" s="44"/>
      <c r="G16" s="44"/>
      <c r="H16" s="75"/>
      <c r="I16" s="69"/>
      <c r="J16" s="69"/>
      <c r="K16" s="74" t="s">
        <v>215</v>
      </c>
      <c r="L16" s="69"/>
      <c r="M16" s="69"/>
      <c r="N16" s="70" t="s">
        <v>227</v>
      </c>
      <c r="O16" s="74" t="s">
        <v>232</v>
      </c>
      <c r="P16" s="69"/>
      <c r="Q16" s="69"/>
      <c r="R16" s="76" t="s">
        <v>247</v>
      </c>
      <c r="S16" s="105" t="s">
        <v>304</v>
      </c>
      <c r="T16" s="5"/>
      <c r="U16" s="5"/>
      <c r="V16" s="61" t="s">
        <v>290</v>
      </c>
      <c r="W16" s="62">
        <f>(SUM(I52:I58)-I56)+((I59+I60+I56)/2)</f>
        <v>0</v>
      </c>
      <c r="X16" s="17"/>
      <c r="Y16" s="62">
        <f>(SUM(J52:J58)-J56)+((J59+J60+J56)/2)</f>
        <v>0</v>
      </c>
      <c r="Z16" s="17"/>
      <c r="AA16" s="5"/>
      <c r="AB16" s="64"/>
      <c r="AC16" s="5"/>
      <c r="AD16" s="64"/>
      <c r="AE16" s="5"/>
      <c r="AF16" s="64" t="s">
        <v>280</v>
      </c>
      <c r="AG16" s="5"/>
      <c r="AH16" s="5"/>
      <c r="AI16" s="5">
        <f>V3*2</f>
        <v>0</v>
      </c>
      <c r="AJ16" s="5">
        <f>W3*2</f>
        <v>0</v>
      </c>
      <c r="AK16" s="5">
        <f>X3*2</f>
        <v>0</v>
      </c>
      <c r="AL16" s="5">
        <f>Z3*2</f>
        <v>0</v>
      </c>
    </row>
    <row r="17" spans="1:38" ht="15.75">
      <c r="A17" s="15"/>
      <c r="B17" s="15"/>
      <c r="C17" s="44"/>
      <c r="D17" s="44"/>
      <c r="E17" s="44"/>
      <c r="F17" s="44"/>
      <c r="G17" s="44"/>
      <c r="H17" s="74" t="s">
        <v>198</v>
      </c>
      <c r="I17" s="70" t="s">
        <v>206</v>
      </c>
      <c r="J17" s="70" t="s">
        <v>208</v>
      </c>
      <c r="K17" s="70" t="s">
        <v>206</v>
      </c>
      <c r="L17" s="70" t="s">
        <v>208</v>
      </c>
      <c r="M17" s="70" t="s">
        <v>222</v>
      </c>
      <c r="N17" s="70" t="s">
        <v>228</v>
      </c>
      <c r="O17" s="69"/>
      <c r="P17" s="70" t="s">
        <v>206</v>
      </c>
      <c r="Q17" s="70" t="s">
        <v>208</v>
      </c>
      <c r="R17" s="76" t="s">
        <v>248</v>
      </c>
      <c r="S17" s="104" t="s">
        <v>187</v>
      </c>
      <c r="T17" s="5"/>
      <c r="U17" s="5"/>
      <c r="V17" s="6"/>
      <c r="W17" s="97"/>
      <c r="X17" s="5"/>
      <c r="Y17" s="97"/>
      <c r="Z17" s="5"/>
      <c r="AA17" s="5"/>
      <c r="AB17" s="92">
        <f>W16-SUM(AI17:AK17)</f>
        <v>0</v>
      </c>
      <c r="AC17" s="98">
        <f>(Y16-AL17)</f>
        <v>0</v>
      </c>
      <c r="AD17" s="63">
        <f>AB17/1</f>
        <v>0</v>
      </c>
      <c r="AE17" s="10">
        <f>AC17/1</f>
        <v>0</v>
      </c>
      <c r="AF17" s="64" t="s">
        <v>281</v>
      </c>
      <c r="AG17" s="5">
        <v>0</v>
      </c>
      <c r="AH17" s="5">
        <v>0</v>
      </c>
      <c r="AI17" s="5">
        <f>V3*1</f>
        <v>0</v>
      </c>
      <c r="AJ17" s="5">
        <f>W3*1</f>
        <v>0</v>
      </c>
      <c r="AK17" s="5">
        <f>X3*1</f>
        <v>0</v>
      </c>
      <c r="AL17" s="5">
        <f>Z3*1</f>
        <v>0</v>
      </c>
    </row>
    <row r="18" spans="1:38" ht="15.75">
      <c r="A18" s="99" t="s">
        <v>9</v>
      </c>
      <c r="B18" s="99"/>
      <c r="C18" s="100" t="s">
        <v>83</v>
      </c>
      <c r="D18" s="100" t="s">
        <v>149</v>
      </c>
      <c r="E18" s="80"/>
      <c r="F18" s="103"/>
      <c r="G18" s="78"/>
      <c r="H18" s="80">
        <f aca="true" t="shared" si="0" ref="H18:H25">SUM(E18:G18)</f>
        <v>0</v>
      </c>
      <c r="I18" s="78"/>
      <c r="J18" s="78"/>
      <c r="K18" s="80">
        <f aca="true" t="shared" si="1" ref="K18:K25">SUM(I18:J18)</f>
        <v>0</v>
      </c>
      <c r="L18" s="78"/>
      <c r="M18" s="78"/>
      <c r="N18" s="78"/>
      <c r="O18" s="80">
        <f aca="true" t="shared" si="2" ref="O18:O25">SUM(K18:N18)</f>
        <v>0</v>
      </c>
      <c r="P18" s="80"/>
      <c r="Q18" s="80"/>
      <c r="R18" s="80">
        <f aca="true" t="shared" si="3" ref="R18:R25">((H18-O18)+P18-Q18)</f>
        <v>0</v>
      </c>
      <c r="S18" s="106"/>
      <c r="T18" s="9" t="s">
        <v>250</v>
      </c>
      <c r="U18" s="10"/>
      <c r="V18" s="5"/>
      <c r="W18" s="5"/>
      <c r="X18" s="5"/>
      <c r="Y18" s="5"/>
      <c r="Z18" s="5"/>
      <c r="AA18" s="5"/>
      <c r="AB18" s="64"/>
      <c r="AC18" s="5"/>
      <c r="AD18" s="64"/>
      <c r="AE18" s="5"/>
      <c r="AF18" s="64"/>
      <c r="AG18" s="5"/>
      <c r="AH18" s="5"/>
      <c r="AI18" s="5"/>
      <c r="AJ18" s="5"/>
      <c r="AK18" s="5"/>
      <c r="AL18" s="5"/>
    </row>
    <row r="19" spans="1:38" ht="15.75">
      <c r="A19" s="99" t="s">
        <v>10</v>
      </c>
      <c r="B19" s="99"/>
      <c r="C19" s="100" t="s">
        <v>84</v>
      </c>
      <c r="D19" s="100" t="s">
        <v>150</v>
      </c>
      <c r="E19" s="80"/>
      <c r="F19" s="78"/>
      <c r="G19" s="78"/>
      <c r="H19" s="80">
        <f t="shared" si="0"/>
        <v>0</v>
      </c>
      <c r="I19" s="78"/>
      <c r="J19" s="78"/>
      <c r="K19" s="80">
        <f t="shared" si="1"/>
        <v>0</v>
      </c>
      <c r="L19" s="78"/>
      <c r="M19" s="78"/>
      <c r="N19" s="78"/>
      <c r="O19" s="80">
        <f t="shared" si="2"/>
        <v>0</v>
      </c>
      <c r="P19" s="80"/>
      <c r="Q19" s="80"/>
      <c r="R19" s="80">
        <f t="shared" si="3"/>
        <v>0</v>
      </c>
      <c r="T19" s="9" t="s">
        <v>251</v>
      </c>
      <c r="U19" s="10"/>
      <c r="V19" s="61" t="s">
        <v>257</v>
      </c>
      <c r="W19" s="62">
        <f>I20+I23+I24+I25+(I21+I22/2)</f>
        <v>0</v>
      </c>
      <c r="X19" s="17"/>
      <c r="Y19" s="62">
        <f>J20+J23+J24+J25+(J21+J22/2)</f>
        <v>0</v>
      </c>
      <c r="Z19" s="36" t="s">
        <v>250</v>
      </c>
      <c r="AA19" s="10"/>
      <c r="AB19" s="92">
        <f>W19-SUM(AI19:AK19)</f>
        <v>0</v>
      </c>
      <c r="AC19" s="10">
        <f>(Y19-AL19)</f>
        <v>0</v>
      </c>
      <c r="AD19" s="63">
        <f>AB19/1</f>
        <v>0</v>
      </c>
      <c r="AE19" s="10">
        <f>AC19/1</f>
        <v>0</v>
      </c>
      <c r="AF19" s="64"/>
      <c r="AG19" s="5">
        <v>0</v>
      </c>
      <c r="AH19" s="5">
        <v>0</v>
      </c>
      <c r="AI19" s="5">
        <f>V3*1</f>
        <v>0</v>
      </c>
      <c r="AJ19" s="5">
        <f>W3*1</f>
        <v>0</v>
      </c>
      <c r="AK19" s="5">
        <f>X3*1</f>
        <v>0</v>
      </c>
      <c r="AL19" s="5">
        <f>Z3*1</f>
        <v>0</v>
      </c>
    </row>
    <row r="20" spans="1:38" ht="15.75">
      <c r="A20" s="99" t="s">
        <v>11</v>
      </c>
      <c r="B20" s="99"/>
      <c r="C20" s="100" t="s">
        <v>85</v>
      </c>
      <c r="D20" s="100" t="s">
        <v>151</v>
      </c>
      <c r="E20" s="80"/>
      <c r="F20" s="78"/>
      <c r="G20" s="78"/>
      <c r="H20" s="80">
        <f t="shared" si="0"/>
        <v>0</v>
      </c>
      <c r="I20" s="78"/>
      <c r="J20" s="78"/>
      <c r="K20" s="80">
        <f t="shared" si="1"/>
        <v>0</v>
      </c>
      <c r="L20" s="78"/>
      <c r="M20" s="78"/>
      <c r="N20" s="78"/>
      <c r="O20" s="80">
        <f t="shared" si="2"/>
        <v>0</v>
      </c>
      <c r="P20" s="80"/>
      <c r="Q20" s="80"/>
      <c r="R20" s="80">
        <f t="shared" si="3"/>
        <v>0</v>
      </c>
      <c r="T20" s="5"/>
      <c r="U20" s="5"/>
      <c r="V20" s="61" t="s">
        <v>258</v>
      </c>
      <c r="W20" s="28"/>
      <c r="X20" s="5"/>
      <c r="Y20" s="28"/>
      <c r="Z20" s="9" t="s">
        <v>251</v>
      </c>
      <c r="AA20" s="10"/>
      <c r="AB20" s="64"/>
      <c r="AC20" s="5"/>
      <c r="AD20" s="64"/>
      <c r="AE20" s="5"/>
      <c r="AF20" s="64"/>
      <c r="AG20" s="5"/>
      <c r="AH20" s="5"/>
      <c r="AI20" s="5"/>
      <c r="AJ20" s="5"/>
      <c r="AK20" s="5"/>
      <c r="AL20" s="5"/>
    </row>
    <row r="21" spans="1:38" ht="15">
      <c r="A21" s="99" t="s">
        <v>311</v>
      </c>
      <c r="B21" s="99"/>
      <c r="C21" s="100" t="s">
        <v>312</v>
      </c>
      <c r="D21" s="100" t="s">
        <v>313</v>
      </c>
      <c r="E21" s="80"/>
      <c r="F21" s="78"/>
      <c r="G21" s="78"/>
      <c r="H21" s="80">
        <f t="shared" si="0"/>
        <v>0</v>
      </c>
      <c r="I21" s="78"/>
      <c r="J21" s="78"/>
      <c r="K21" s="80">
        <f t="shared" si="1"/>
        <v>0</v>
      </c>
      <c r="L21" s="78"/>
      <c r="M21" s="78"/>
      <c r="N21" s="78"/>
      <c r="O21" s="80">
        <f t="shared" si="2"/>
        <v>0</v>
      </c>
      <c r="P21" s="80"/>
      <c r="Q21" s="80"/>
      <c r="R21" s="80">
        <f t="shared" si="3"/>
        <v>0</v>
      </c>
      <c r="T21" s="5"/>
      <c r="U21" s="5"/>
      <c r="V21" s="5"/>
      <c r="W21" s="5"/>
      <c r="X21" s="5"/>
      <c r="Y21" s="5"/>
      <c r="Z21" s="5"/>
      <c r="AA21" s="5"/>
      <c r="AB21" s="64"/>
      <c r="AC21" s="5"/>
      <c r="AD21" s="64"/>
      <c r="AE21" s="5"/>
      <c r="AF21" s="64"/>
      <c r="AG21" s="5"/>
      <c r="AH21" s="5"/>
      <c r="AI21" s="5"/>
      <c r="AJ21" s="5"/>
      <c r="AK21" s="5"/>
      <c r="AL21" s="5"/>
    </row>
    <row r="22" spans="1:38" ht="15">
      <c r="A22" s="99" t="s">
        <v>12</v>
      </c>
      <c r="B22" s="99"/>
      <c r="C22" s="100" t="s">
        <v>86</v>
      </c>
      <c r="D22" s="100" t="s">
        <v>152</v>
      </c>
      <c r="E22" s="80"/>
      <c r="F22" s="78"/>
      <c r="G22" s="78"/>
      <c r="H22" s="80">
        <f t="shared" si="0"/>
        <v>0</v>
      </c>
      <c r="I22" s="78"/>
      <c r="J22" s="78"/>
      <c r="K22" s="80">
        <f t="shared" si="1"/>
        <v>0</v>
      </c>
      <c r="L22" s="78"/>
      <c r="M22" s="78"/>
      <c r="N22" s="78"/>
      <c r="O22" s="80">
        <f t="shared" si="2"/>
        <v>0</v>
      </c>
      <c r="P22" s="80"/>
      <c r="Q22" s="80"/>
      <c r="R22" s="80">
        <f t="shared" si="3"/>
        <v>0</v>
      </c>
      <c r="T22" s="5"/>
      <c r="U22" s="5"/>
      <c r="V22" s="61" t="s">
        <v>259</v>
      </c>
      <c r="W22" s="62">
        <f>SUM(I43:I50)</f>
        <v>0</v>
      </c>
      <c r="X22" s="17"/>
      <c r="Y22" s="62">
        <f>SUM(J43:J50)</f>
        <v>0</v>
      </c>
      <c r="Z22" s="17"/>
      <c r="AA22" s="5"/>
      <c r="AB22" s="92">
        <f>W22-SUM(AI22:AK22)</f>
        <v>0</v>
      </c>
      <c r="AC22" s="10">
        <f>(Y22-AL22)</f>
        <v>0</v>
      </c>
      <c r="AD22" s="63">
        <f>AB22/1</f>
        <v>0</v>
      </c>
      <c r="AE22" s="10">
        <f>AC22/1</f>
        <v>0</v>
      </c>
      <c r="AF22" s="64"/>
      <c r="AG22" s="5">
        <v>0</v>
      </c>
      <c r="AH22" s="5">
        <v>0</v>
      </c>
      <c r="AI22" s="5">
        <f>V3*1</f>
        <v>0</v>
      </c>
      <c r="AJ22" s="5">
        <f>W3*1</f>
        <v>0</v>
      </c>
      <c r="AK22" s="5">
        <f>X3*1</f>
        <v>0</v>
      </c>
      <c r="AL22" s="5">
        <f>Z3*1</f>
        <v>0</v>
      </c>
    </row>
    <row r="23" spans="1:38" ht="15">
      <c r="A23" s="99" t="s">
        <v>13</v>
      </c>
      <c r="B23" s="99"/>
      <c r="C23" s="100" t="s">
        <v>87</v>
      </c>
      <c r="D23" s="100" t="s">
        <v>153</v>
      </c>
      <c r="E23" s="80"/>
      <c r="F23" s="78"/>
      <c r="G23" s="78"/>
      <c r="H23" s="80">
        <f t="shared" si="0"/>
        <v>0</v>
      </c>
      <c r="I23" s="78"/>
      <c r="J23" s="78"/>
      <c r="K23" s="80">
        <f t="shared" si="1"/>
        <v>0</v>
      </c>
      <c r="L23" s="78"/>
      <c r="M23" s="78"/>
      <c r="N23" s="78"/>
      <c r="O23" s="80">
        <f t="shared" si="2"/>
        <v>0</v>
      </c>
      <c r="P23" s="80"/>
      <c r="Q23" s="80"/>
      <c r="R23" s="80">
        <f t="shared" si="3"/>
        <v>0</v>
      </c>
      <c r="T23" s="5"/>
      <c r="U23" s="5"/>
      <c r="V23" s="5"/>
      <c r="W23" s="28"/>
      <c r="X23" s="5"/>
      <c r="Y23" s="28"/>
      <c r="Z23" s="5"/>
      <c r="AA23" s="5"/>
      <c r="AB23" s="64"/>
      <c r="AC23" s="5"/>
      <c r="AD23" s="64"/>
      <c r="AE23" s="5"/>
      <c r="AF23" s="64"/>
      <c r="AG23" s="5"/>
      <c r="AH23" s="5"/>
      <c r="AI23" s="5"/>
      <c r="AJ23" s="5"/>
      <c r="AK23" s="5"/>
      <c r="AL23" s="5"/>
    </row>
    <row r="24" spans="1:38" ht="15">
      <c r="A24" s="99" t="s">
        <v>14</v>
      </c>
      <c r="B24" s="99"/>
      <c r="C24" s="100" t="s">
        <v>88</v>
      </c>
      <c r="D24" s="100" t="s">
        <v>154</v>
      </c>
      <c r="E24" s="80"/>
      <c r="F24" s="78"/>
      <c r="G24" s="78"/>
      <c r="H24" s="80">
        <f t="shared" si="0"/>
        <v>0</v>
      </c>
      <c r="I24" s="78"/>
      <c r="J24" s="78"/>
      <c r="K24" s="80">
        <f t="shared" si="1"/>
        <v>0</v>
      </c>
      <c r="L24" s="78"/>
      <c r="M24" s="78"/>
      <c r="N24" s="78"/>
      <c r="O24" s="80">
        <f t="shared" si="2"/>
        <v>0</v>
      </c>
      <c r="P24" s="80"/>
      <c r="Q24" s="80"/>
      <c r="R24" s="80">
        <f t="shared" si="3"/>
        <v>0</v>
      </c>
      <c r="T24" s="5"/>
      <c r="U24" s="5"/>
      <c r="V24" s="5"/>
      <c r="W24" s="5"/>
      <c r="X24" s="5"/>
      <c r="Y24" s="5"/>
      <c r="Z24" s="5"/>
      <c r="AA24" s="5"/>
      <c r="AB24" s="64"/>
      <c r="AC24" s="5"/>
      <c r="AD24" s="64"/>
      <c r="AE24" s="5"/>
      <c r="AF24" s="64"/>
      <c r="AG24" s="5"/>
      <c r="AH24" s="5"/>
      <c r="AI24" s="5"/>
      <c r="AJ24" s="5"/>
      <c r="AK24" s="5"/>
      <c r="AL24" s="5"/>
    </row>
    <row r="25" spans="1:38" ht="15.75">
      <c r="A25" s="107" t="s">
        <v>15</v>
      </c>
      <c r="B25" s="102"/>
      <c r="C25" s="108" t="s">
        <v>89</v>
      </c>
      <c r="D25" s="108" t="s">
        <v>155</v>
      </c>
      <c r="E25" s="80"/>
      <c r="F25" s="78"/>
      <c r="G25" s="78"/>
      <c r="H25" s="80">
        <f t="shared" si="0"/>
        <v>0</v>
      </c>
      <c r="I25" s="78"/>
      <c r="J25" s="78"/>
      <c r="K25" s="80">
        <f t="shared" si="1"/>
        <v>0</v>
      </c>
      <c r="L25" s="78"/>
      <c r="M25" s="78"/>
      <c r="N25" s="78"/>
      <c r="O25" s="80">
        <f t="shared" si="2"/>
        <v>0</v>
      </c>
      <c r="P25" s="80"/>
      <c r="Q25" s="80"/>
      <c r="R25" s="80">
        <f t="shared" si="3"/>
        <v>0</v>
      </c>
      <c r="T25" s="5"/>
      <c r="U25" s="5"/>
      <c r="V25" s="61" t="s">
        <v>260</v>
      </c>
      <c r="W25" s="62">
        <f>SUM(I28:I41)+(I27*2)</f>
        <v>0</v>
      </c>
      <c r="X25" s="17"/>
      <c r="Y25" s="62">
        <f>SUM(J28:J41)+(J27*2)</f>
        <v>0</v>
      </c>
      <c r="Z25" s="36" t="s">
        <v>250</v>
      </c>
      <c r="AA25" s="10"/>
      <c r="AB25" s="77">
        <f>W25-SUM(AI25:AK25)</f>
        <v>0</v>
      </c>
      <c r="AC25" s="81">
        <f>((Y25+(Y26*2)-AL25))</f>
        <v>0</v>
      </c>
      <c r="AD25" s="63">
        <f>AB25/2</f>
        <v>0</v>
      </c>
      <c r="AE25" s="10">
        <f>AC25/2</f>
        <v>0</v>
      </c>
      <c r="AF25" s="64" t="s">
        <v>280</v>
      </c>
      <c r="AG25" s="5">
        <v>0</v>
      </c>
      <c r="AH25" s="5">
        <v>0</v>
      </c>
      <c r="AI25" s="5">
        <f>V3*2</f>
        <v>0</v>
      </c>
      <c r="AJ25" s="5">
        <f>W3*2</f>
        <v>0</v>
      </c>
      <c r="AK25" s="5">
        <f>X3*2</f>
        <v>0</v>
      </c>
      <c r="AL25" s="5">
        <f>Z3*2</f>
        <v>0</v>
      </c>
    </row>
    <row r="26" spans="1:38" ht="15.75">
      <c r="A26" s="65"/>
      <c r="B26" s="65"/>
      <c r="C26" s="67"/>
      <c r="D26" s="67"/>
      <c r="E26" s="80"/>
      <c r="F26" s="78"/>
      <c r="G26" s="78"/>
      <c r="H26" s="80"/>
      <c r="I26" s="78"/>
      <c r="J26" s="78"/>
      <c r="K26" s="80"/>
      <c r="L26" s="78"/>
      <c r="M26" s="78"/>
      <c r="N26" s="78"/>
      <c r="O26" s="80"/>
      <c r="P26" s="80"/>
      <c r="Q26" s="80"/>
      <c r="R26" s="80"/>
      <c r="T26" s="5"/>
      <c r="U26" s="5"/>
      <c r="V26" s="61"/>
      <c r="W26" s="97"/>
      <c r="X26" s="5"/>
      <c r="Y26" s="97"/>
      <c r="Z26" s="9" t="s">
        <v>251</v>
      </c>
      <c r="AA26" s="10"/>
      <c r="AB26" s="64"/>
      <c r="AC26" s="5"/>
      <c r="AD26" s="64"/>
      <c r="AE26" s="5"/>
      <c r="AF26" s="64" t="s">
        <v>282</v>
      </c>
      <c r="AG26" s="5"/>
      <c r="AH26" s="5"/>
      <c r="AI26" s="5"/>
      <c r="AJ26" s="5"/>
      <c r="AK26" s="5"/>
      <c r="AL26" s="5"/>
    </row>
    <row r="27" spans="1:38" ht="15">
      <c r="A27" s="99" t="s">
        <v>16</v>
      </c>
      <c r="B27" s="99"/>
      <c r="C27" s="100" t="s">
        <v>90</v>
      </c>
      <c r="D27" s="100" t="s">
        <v>156</v>
      </c>
      <c r="E27" s="80"/>
      <c r="F27" s="78"/>
      <c r="G27" s="78"/>
      <c r="H27" s="80">
        <f aca="true" t="shared" si="4" ref="H27:H41">SUM(E27:G27)</f>
        <v>0</v>
      </c>
      <c r="I27" s="78"/>
      <c r="J27" s="78"/>
      <c r="K27" s="80">
        <f aca="true" t="shared" si="5" ref="K27:K41">SUM(I27:J27)</f>
        <v>0</v>
      </c>
      <c r="L27" s="78"/>
      <c r="M27" s="78"/>
      <c r="N27" s="78"/>
      <c r="O27" s="80">
        <f aca="true" t="shared" si="6" ref="O27:O41">SUM(K27:N27)</f>
        <v>0</v>
      </c>
      <c r="P27" s="80"/>
      <c r="Q27" s="80"/>
      <c r="R27" s="80">
        <f aca="true" t="shared" si="7" ref="R27:R41">((H27-O27)+P27-Q27)</f>
        <v>0</v>
      </c>
      <c r="T27" s="5"/>
      <c r="U27" s="5"/>
      <c r="V27" s="5"/>
      <c r="W27" s="5"/>
      <c r="X27" s="5"/>
      <c r="Y27" s="5"/>
      <c r="Z27" s="5"/>
      <c r="AA27" s="5"/>
      <c r="AB27" s="64"/>
      <c r="AC27" s="5"/>
      <c r="AD27" s="64"/>
      <c r="AE27" s="5"/>
      <c r="AF27" s="64"/>
      <c r="AG27" s="5"/>
      <c r="AH27" s="5"/>
      <c r="AI27" s="5"/>
      <c r="AJ27" s="5"/>
      <c r="AK27" s="5"/>
      <c r="AL27" s="5"/>
    </row>
    <row r="28" spans="1:38" ht="15.75">
      <c r="A28" s="99" t="s">
        <v>17</v>
      </c>
      <c r="B28" s="99"/>
      <c r="C28" s="100" t="s">
        <v>91</v>
      </c>
      <c r="D28" s="100" t="s">
        <v>157</v>
      </c>
      <c r="E28" s="80"/>
      <c r="F28" s="78"/>
      <c r="G28" s="78"/>
      <c r="H28" s="80">
        <f t="shared" si="4"/>
        <v>0</v>
      </c>
      <c r="I28" s="78"/>
      <c r="J28" s="78"/>
      <c r="K28" s="80">
        <f t="shared" si="5"/>
        <v>0</v>
      </c>
      <c r="L28" s="78"/>
      <c r="M28" s="78"/>
      <c r="N28" s="78"/>
      <c r="O28" s="80">
        <f t="shared" si="6"/>
        <v>0</v>
      </c>
      <c r="P28" s="80"/>
      <c r="Q28" s="80"/>
      <c r="R28" s="80">
        <f t="shared" si="7"/>
        <v>0</v>
      </c>
      <c r="T28" s="9" t="s">
        <v>250</v>
      </c>
      <c r="U28" s="10"/>
      <c r="V28" s="61" t="s">
        <v>261</v>
      </c>
      <c r="W28" s="62">
        <f>I18</f>
        <v>0</v>
      </c>
      <c r="X28" s="17"/>
      <c r="Y28" s="62">
        <f>J18</f>
        <v>0</v>
      </c>
      <c r="Z28" s="17"/>
      <c r="AA28" s="5"/>
      <c r="AB28" s="92">
        <f>W28-SUM(AI28:AK28)</f>
        <v>0</v>
      </c>
      <c r="AC28" s="10">
        <f>(Y28-AL28)</f>
        <v>0</v>
      </c>
      <c r="AD28" s="63">
        <f>AB28/5</f>
        <v>0</v>
      </c>
      <c r="AE28" s="10">
        <f>AC28/3</f>
        <v>0</v>
      </c>
      <c r="AF28" s="64"/>
      <c r="AG28" s="5">
        <v>0</v>
      </c>
      <c r="AH28" s="5">
        <v>0</v>
      </c>
      <c r="AI28" s="5">
        <f>V3*5</f>
        <v>0</v>
      </c>
      <c r="AJ28" s="5">
        <f>W3*3</f>
        <v>0</v>
      </c>
      <c r="AK28" s="5">
        <f>X3*11</f>
        <v>0</v>
      </c>
      <c r="AL28" s="5">
        <f>Z3*3</f>
        <v>0</v>
      </c>
    </row>
    <row r="29" spans="1:38" ht="15.75">
      <c r="A29" s="99" t="s">
        <v>18</v>
      </c>
      <c r="B29" s="99"/>
      <c r="C29" s="100" t="s">
        <v>92</v>
      </c>
      <c r="D29" s="100" t="s">
        <v>158</v>
      </c>
      <c r="E29" s="80"/>
      <c r="F29" s="78"/>
      <c r="G29" s="78"/>
      <c r="H29" s="80">
        <f t="shared" si="4"/>
        <v>0</v>
      </c>
      <c r="I29" s="78"/>
      <c r="J29" s="78"/>
      <c r="K29" s="80">
        <f t="shared" si="5"/>
        <v>0</v>
      </c>
      <c r="L29" s="78"/>
      <c r="M29" s="78"/>
      <c r="N29" s="78"/>
      <c r="O29" s="80">
        <f t="shared" si="6"/>
        <v>0</v>
      </c>
      <c r="P29" s="80"/>
      <c r="Q29" s="80"/>
      <c r="R29" s="80">
        <f t="shared" si="7"/>
        <v>0</v>
      </c>
      <c r="T29" s="9" t="s">
        <v>251</v>
      </c>
      <c r="U29" s="10"/>
      <c r="V29" s="5"/>
      <c r="W29" s="28"/>
      <c r="X29" s="5"/>
      <c r="Y29" s="28"/>
      <c r="Z29" s="5"/>
      <c r="AA29" s="5"/>
      <c r="AB29" s="64"/>
      <c r="AC29" s="5"/>
      <c r="AD29" s="64"/>
      <c r="AE29" s="5"/>
      <c r="AF29" s="64"/>
      <c r="AG29" s="5"/>
      <c r="AH29" s="5"/>
      <c r="AI29" s="5"/>
      <c r="AJ29" s="5"/>
      <c r="AK29" s="5"/>
      <c r="AL29" s="5"/>
    </row>
    <row r="30" spans="1:38" ht="15.75">
      <c r="A30" s="99" t="s">
        <v>18</v>
      </c>
      <c r="B30" s="99"/>
      <c r="C30" s="100" t="s">
        <v>314</v>
      </c>
      <c r="D30" s="100" t="s">
        <v>158</v>
      </c>
      <c r="E30" s="80"/>
      <c r="F30" s="78"/>
      <c r="G30" s="78"/>
      <c r="H30" s="80">
        <f t="shared" si="4"/>
        <v>0</v>
      </c>
      <c r="I30" s="78"/>
      <c r="J30" s="78"/>
      <c r="K30" s="80">
        <f t="shared" si="5"/>
        <v>0</v>
      </c>
      <c r="L30" s="78"/>
      <c r="M30" s="78"/>
      <c r="N30" s="78"/>
      <c r="O30" s="80">
        <f t="shared" si="6"/>
        <v>0</v>
      </c>
      <c r="P30" s="80"/>
      <c r="Q30" s="80"/>
      <c r="R30" s="80">
        <f t="shared" si="7"/>
        <v>0</v>
      </c>
      <c r="T30" s="9"/>
      <c r="U30" s="10"/>
      <c r="V30" s="5"/>
      <c r="W30" s="5"/>
      <c r="X30" s="5"/>
      <c r="Y30" s="5"/>
      <c r="Z30" s="5"/>
      <c r="AA30" s="5"/>
      <c r="AB30" s="64"/>
      <c r="AC30" s="5"/>
      <c r="AD30" s="64"/>
      <c r="AE30" s="5"/>
      <c r="AF30" s="64"/>
      <c r="AG30" s="5"/>
      <c r="AH30" s="5"/>
      <c r="AI30" s="5"/>
      <c r="AJ30" s="5"/>
      <c r="AK30" s="5"/>
      <c r="AL30" s="5"/>
    </row>
    <row r="31" spans="1:38" ht="15">
      <c r="A31" s="99" t="s">
        <v>315</v>
      </c>
      <c r="B31" s="99"/>
      <c r="C31" s="100" t="s">
        <v>316</v>
      </c>
      <c r="D31" s="100" t="s">
        <v>317</v>
      </c>
      <c r="E31" s="80"/>
      <c r="F31" s="78"/>
      <c r="G31" s="78"/>
      <c r="H31" s="80">
        <f t="shared" si="4"/>
        <v>0</v>
      </c>
      <c r="I31" s="78"/>
      <c r="J31" s="78"/>
      <c r="K31" s="80">
        <f t="shared" si="5"/>
        <v>0</v>
      </c>
      <c r="L31" s="78"/>
      <c r="M31" s="78"/>
      <c r="N31" s="78"/>
      <c r="O31" s="80">
        <f t="shared" si="6"/>
        <v>0</v>
      </c>
      <c r="P31" s="80"/>
      <c r="Q31" s="80"/>
      <c r="R31" s="80">
        <f t="shared" si="7"/>
        <v>0</v>
      </c>
      <c r="T31" s="5"/>
      <c r="U31" s="5"/>
      <c r="V31" s="61" t="s">
        <v>289</v>
      </c>
      <c r="W31" s="62">
        <f>I19</f>
        <v>0</v>
      </c>
      <c r="X31" s="17"/>
      <c r="Y31" s="62">
        <f>J19</f>
        <v>0</v>
      </c>
      <c r="Z31" s="17"/>
      <c r="AA31" s="5"/>
      <c r="AB31" s="63">
        <f>W31-SUM(AI31:AK31)</f>
        <v>0</v>
      </c>
      <c r="AC31" s="10">
        <f>(Y31-AL31)</f>
        <v>0</v>
      </c>
      <c r="AD31" s="63">
        <f>AB31/1</f>
        <v>0</v>
      </c>
      <c r="AE31" s="10">
        <f>AC31/1</f>
        <v>0</v>
      </c>
      <c r="AF31" s="64"/>
      <c r="AG31" s="5">
        <v>0</v>
      </c>
      <c r="AH31" s="5">
        <v>0</v>
      </c>
      <c r="AI31" s="5">
        <f>V3*1</f>
        <v>0</v>
      </c>
      <c r="AJ31" s="5">
        <f>W3*1</f>
        <v>0</v>
      </c>
      <c r="AK31" s="5">
        <f>X3*1</f>
        <v>0</v>
      </c>
      <c r="AL31" s="5">
        <f>Z3*1</f>
        <v>0</v>
      </c>
    </row>
    <row r="32" spans="1:38" ht="15">
      <c r="A32" s="99" t="s">
        <v>318</v>
      </c>
      <c r="B32" s="99"/>
      <c r="C32" s="100" t="s">
        <v>319</v>
      </c>
      <c r="D32" s="100" t="s">
        <v>320</v>
      </c>
      <c r="E32" s="80"/>
      <c r="F32" s="78"/>
      <c r="G32" s="78"/>
      <c r="H32" s="80">
        <f t="shared" si="4"/>
        <v>0</v>
      </c>
      <c r="I32" s="78"/>
      <c r="J32" s="78"/>
      <c r="K32" s="80">
        <f t="shared" si="5"/>
        <v>0</v>
      </c>
      <c r="L32" s="78"/>
      <c r="M32" s="78"/>
      <c r="N32" s="78"/>
      <c r="O32" s="80">
        <f t="shared" si="6"/>
        <v>0</v>
      </c>
      <c r="P32" s="78"/>
      <c r="Q32" s="80"/>
      <c r="R32" s="80">
        <f t="shared" si="7"/>
        <v>0</v>
      </c>
      <c r="T32" s="5"/>
      <c r="U32" s="5"/>
      <c r="V32" s="5"/>
      <c r="W32" s="28"/>
      <c r="X32" s="5"/>
      <c r="Y32" s="28"/>
      <c r="Z32" s="5"/>
      <c r="AA32" s="5"/>
      <c r="AB32" s="64"/>
      <c r="AC32" s="5"/>
      <c r="AD32" s="64"/>
      <c r="AE32" s="5"/>
      <c r="AF32" s="64"/>
      <c r="AG32" s="5"/>
      <c r="AH32" s="5"/>
      <c r="AI32" s="5"/>
      <c r="AJ32" s="5"/>
      <c r="AK32" s="5"/>
      <c r="AL32" s="5"/>
    </row>
    <row r="33" spans="1:38" ht="15">
      <c r="A33" s="99" t="s">
        <v>19</v>
      </c>
      <c r="B33" s="99"/>
      <c r="C33" s="100" t="s">
        <v>94</v>
      </c>
      <c r="D33" s="100" t="s">
        <v>159</v>
      </c>
      <c r="E33" s="80"/>
      <c r="F33" s="78"/>
      <c r="G33" s="78"/>
      <c r="H33" s="80">
        <f t="shared" si="4"/>
        <v>0</v>
      </c>
      <c r="I33" s="78"/>
      <c r="J33" s="78"/>
      <c r="K33" s="80">
        <f t="shared" si="5"/>
        <v>0</v>
      </c>
      <c r="L33" s="78"/>
      <c r="M33" s="78"/>
      <c r="N33" s="78"/>
      <c r="O33" s="80">
        <f t="shared" si="6"/>
        <v>0</v>
      </c>
      <c r="P33" s="80"/>
      <c r="Q33" s="80"/>
      <c r="R33" s="80">
        <f t="shared" si="7"/>
        <v>0</v>
      </c>
      <c r="T33" s="5"/>
      <c r="U33" s="5"/>
      <c r="V33" s="61" t="s">
        <v>262</v>
      </c>
      <c r="W33" s="62">
        <f>I106+I105</f>
        <v>0</v>
      </c>
      <c r="X33" s="17"/>
      <c r="Y33" s="62">
        <f>J106+J105</f>
        <v>0</v>
      </c>
      <c r="Z33" s="17"/>
      <c r="AA33" s="5"/>
      <c r="AB33" s="92">
        <f>W33-SUM(AI33:AK33)</f>
        <v>0</v>
      </c>
      <c r="AC33" s="10">
        <f>(Y33-AL33)</f>
        <v>0</v>
      </c>
      <c r="AD33" s="63">
        <f>AB33/1</f>
        <v>0</v>
      </c>
      <c r="AE33" s="10">
        <f>AC33/1</f>
        <v>0</v>
      </c>
      <c r="AF33" s="64"/>
      <c r="AG33" s="5">
        <v>0</v>
      </c>
      <c r="AH33" s="5">
        <v>0</v>
      </c>
      <c r="AI33" s="5">
        <f>V3*1</f>
        <v>0</v>
      </c>
      <c r="AJ33" s="5">
        <f>W3*1</f>
        <v>0</v>
      </c>
      <c r="AK33" s="5">
        <f>X3*1</f>
        <v>0</v>
      </c>
      <c r="AL33" s="5">
        <f>Z3*1</f>
        <v>0</v>
      </c>
    </row>
    <row r="34" spans="1:38" ht="15">
      <c r="A34" s="99" t="s">
        <v>296</v>
      </c>
      <c r="B34" s="99"/>
      <c r="C34" s="100" t="s">
        <v>294</v>
      </c>
      <c r="D34" s="100" t="s">
        <v>295</v>
      </c>
      <c r="E34" s="80"/>
      <c r="F34" s="78"/>
      <c r="G34" s="78"/>
      <c r="H34" s="80">
        <f t="shared" si="4"/>
        <v>0</v>
      </c>
      <c r="I34" s="78"/>
      <c r="J34" s="78"/>
      <c r="K34" s="80">
        <f t="shared" si="5"/>
        <v>0</v>
      </c>
      <c r="L34" s="78"/>
      <c r="M34" s="78"/>
      <c r="N34" s="78"/>
      <c r="O34" s="80">
        <f t="shared" si="6"/>
        <v>0</v>
      </c>
      <c r="P34" s="80"/>
      <c r="Q34" s="80"/>
      <c r="R34" s="80">
        <f t="shared" si="7"/>
        <v>0</v>
      </c>
      <c r="T34" s="5"/>
      <c r="U34" s="5"/>
      <c r="V34" s="5"/>
      <c r="W34" s="28"/>
      <c r="X34" s="5"/>
      <c r="Y34" s="28"/>
      <c r="Z34" s="5"/>
      <c r="AA34" s="5"/>
      <c r="AB34" s="64"/>
      <c r="AC34" s="5"/>
      <c r="AD34" s="64"/>
      <c r="AE34" s="5"/>
      <c r="AF34" s="64"/>
      <c r="AG34" s="5"/>
      <c r="AH34" s="5"/>
      <c r="AI34" s="5"/>
      <c r="AJ34" s="5"/>
      <c r="AK34" s="5"/>
      <c r="AL34" s="5"/>
    </row>
    <row r="35" spans="1:38" ht="15.75">
      <c r="A35" s="99" t="s">
        <v>20</v>
      </c>
      <c r="B35" s="99"/>
      <c r="C35" s="100" t="s">
        <v>293</v>
      </c>
      <c r="D35" s="100" t="s">
        <v>160</v>
      </c>
      <c r="E35" s="80"/>
      <c r="F35" s="78"/>
      <c r="G35" s="78"/>
      <c r="H35" s="80">
        <f t="shared" si="4"/>
        <v>0</v>
      </c>
      <c r="I35" s="78"/>
      <c r="J35" s="78"/>
      <c r="K35" s="80">
        <f t="shared" si="5"/>
        <v>0</v>
      </c>
      <c r="L35" s="78"/>
      <c r="M35" s="78"/>
      <c r="N35" s="78"/>
      <c r="O35" s="80">
        <f t="shared" si="6"/>
        <v>0</v>
      </c>
      <c r="P35" s="80"/>
      <c r="Q35" s="80"/>
      <c r="R35" s="80">
        <f t="shared" si="7"/>
        <v>0</v>
      </c>
      <c r="T35" s="5"/>
      <c r="U35" s="5"/>
      <c r="V35" s="6" t="s">
        <v>263</v>
      </c>
      <c r="W35" s="62">
        <f>I75+I76+I77+I78+I79</f>
        <v>0</v>
      </c>
      <c r="X35" s="17"/>
      <c r="Y35" s="16">
        <v>0</v>
      </c>
      <c r="Z35" s="9" t="s">
        <v>250</v>
      </c>
      <c r="AA35" s="10"/>
      <c r="AB35" s="92">
        <f>W35-SUM(AF35:AH35)</f>
        <v>0</v>
      </c>
      <c r="AC35" s="10" t="s">
        <v>276</v>
      </c>
      <c r="AD35" s="63">
        <f>AB35/1</f>
        <v>0</v>
      </c>
      <c r="AE35" s="10" t="e">
        <f>AC35/1</f>
        <v>#VALUE!</v>
      </c>
      <c r="AF35" s="82"/>
      <c r="AG35" s="83">
        <f>W5*10</f>
        <v>0</v>
      </c>
      <c r="AH35" s="83">
        <f>X5*10</f>
        <v>0</v>
      </c>
      <c r="AI35" s="83" t="s">
        <v>276</v>
      </c>
      <c r="AJ35" s="83" t="s">
        <v>276</v>
      </c>
      <c r="AK35" s="83" t="s">
        <v>276</v>
      </c>
      <c r="AL35" s="83" t="s">
        <v>276</v>
      </c>
    </row>
    <row r="36" spans="1:38" ht="18" customHeight="1">
      <c r="A36" s="99" t="s">
        <v>321</v>
      </c>
      <c r="B36" s="99"/>
      <c r="C36" s="100" t="s">
        <v>322</v>
      </c>
      <c r="D36" s="100" t="s">
        <v>163</v>
      </c>
      <c r="E36" s="80"/>
      <c r="F36" s="78"/>
      <c r="G36" s="78"/>
      <c r="H36" s="80">
        <f t="shared" si="4"/>
        <v>0</v>
      </c>
      <c r="I36" s="78"/>
      <c r="J36" s="78"/>
      <c r="K36" s="80">
        <f t="shared" si="5"/>
        <v>0</v>
      </c>
      <c r="L36" s="78"/>
      <c r="M36" s="78"/>
      <c r="N36" s="78"/>
      <c r="O36" s="80">
        <f t="shared" si="6"/>
        <v>0</v>
      </c>
      <c r="P36" s="80"/>
      <c r="Q36" s="80"/>
      <c r="R36" s="80">
        <f t="shared" si="7"/>
        <v>0</v>
      </c>
      <c r="T36" s="5"/>
      <c r="U36" s="5"/>
      <c r="V36" s="5"/>
      <c r="W36" s="28"/>
      <c r="X36" s="5"/>
      <c r="Y36" s="28"/>
      <c r="Z36" s="9" t="s">
        <v>251</v>
      </c>
      <c r="AA36" s="10"/>
      <c r="AB36" s="64"/>
      <c r="AC36" s="5"/>
      <c r="AD36" s="64"/>
      <c r="AE36" s="5"/>
      <c r="AF36" s="82"/>
      <c r="AG36" s="83"/>
      <c r="AH36" s="83"/>
      <c r="AI36" s="83"/>
      <c r="AJ36" s="83"/>
      <c r="AK36" s="83"/>
      <c r="AL36" s="83"/>
    </row>
    <row r="37" spans="1:38" ht="18" customHeight="1">
      <c r="A37" s="99" t="s">
        <v>20</v>
      </c>
      <c r="B37" s="99"/>
      <c r="C37" s="100" t="s">
        <v>95</v>
      </c>
      <c r="D37" s="100" t="s">
        <v>160</v>
      </c>
      <c r="E37" s="80"/>
      <c r="F37" s="78"/>
      <c r="G37" s="78"/>
      <c r="H37" s="80">
        <f t="shared" si="4"/>
        <v>0</v>
      </c>
      <c r="I37" s="78"/>
      <c r="J37" s="78"/>
      <c r="K37" s="80">
        <f t="shared" si="5"/>
        <v>0</v>
      </c>
      <c r="L37" s="78"/>
      <c r="M37" s="78"/>
      <c r="N37" s="78"/>
      <c r="O37" s="80">
        <f t="shared" si="6"/>
        <v>0</v>
      </c>
      <c r="P37" s="78"/>
      <c r="Q37" s="78"/>
      <c r="R37" s="80">
        <f t="shared" si="7"/>
        <v>0</v>
      </c>
      <c r="T37" s="5"/>
      <c r="U37" s="5"/>
      <c r="V37" s="6" t="s">
        <v>264</v>
      </c>
      <c r="W37" s="62">
        <f>I80</f>
        <v>0</v>
      </c>
      <c r="X37" s="17"/>
      <c r="Y37" s="16">
        <v>0</v>
      </c>
      <c r="Z37" s="17"/>
      <c r="AA37" s="5"/>
      <c r="AB37" s="63">
        <f>W37-AH37</f>
        <v>0</v>
      </c>
      <c r="AC37" s="10" t="s">
        <v>276</v>
      </c>
      <c r="AD37" s="63">
        <f>AB37/1</f>
        <v>0</v>
      </c>
      <c r="AE37" s="10" t="e">
        <f>AC37/1</f>
        <v>#VALUE!</v>
      </c>
      <c r="AF37" s="82"/>
      <c r="AG37" s="83" t="s">
        <v>276</v>
      </c>
      <c r="AH37" s="83">
        <f>X5*4</f>
        <v>0</v>
      </c>
      <c r="AI37" s="83" t="s">
        <v>276</v>
      </c>
      <c r="AJ37" s="83" t="s">
        <v>276</v>
      </c>
      <c r="AK37" s="83" t="s">
        <v>276</v>
      </c>
      <c r="AL37" s="83" t="s">
        <v>276</v>
      </c>
    </row>
    <row r="38" spans="1:38" ht="18" customHeight="1">
      <c r="A38" s="99" t="s">
        <v>18</v>
      </c>
      <c r="B38" s="99"/>
      <c r="C38" s="100" t="s">
        <v>93</v>
      </c>
      <c r="D38" s="100" t="s">
        <v>158</v>
      </c>
      <c r="E38" s="80"/>
      <c r="F38" s="78"/>
      <c r="G38" s="78"/>
      <c r="H38" s="80">
        <f t="shared" si="4"/>
        <v>0</v>
      </c>
      <c r="I38" s="78"/>
      <c r="J38" s="78"/>
      <c r="K38" s="80">
        <f t="shared" si="5"/>
        <v>0</v>
      </c>
      <c r="L38" s="78"/>
      <c r="M38" s="78"/>
      <c r="N38" s="78"/>
      <c r="O38" s="80">
        <f t="shared" si="6"/>
        <v>0</v>
      </c>
      <c r="P38" s="80"/>
      <c r="Q38" s="80"/>
      <c r="R38" s="80">
        <f t="shared" si="7"/>
        <v>0</v>
      </c>
      <c r="T38" s="5"/>
      <c r="U38" s="5"/>
      <c r="V38" s="5"/>
      <c r="W38" s="28"/>
      <c r="X38" s="5"/>
      <c r="Y38" s="28"/>
      <c r="Z38" s="5"/>
      <c r="AA38" s="5"/>
      <c r="AB38" s="87"/>
      <c r="AC38" s="84"/>
      <c r="AD38" s="87"/>
      <c r="AE38" s="84"/>
      <c r="AF38" s="82"/>
      <c r="AG38" s="83"/>
      <c r="AH38" s="83"/>
      <c r="AI38" s="83"/>
      <c r="AJ38" s="83"/>
      <c r="AK38" s="83"/>
      <c r="AL38" s="83"/>
    </row>
    <row r="39" spans="1:38" ht="18" customHeight="1">
      <c r="A39" s="99" t="s">
        <v>21</v>
      </c>
      <c r="B39" s="99"/>
      <c r="C39" s="100" t="s">
        <v>96</v>
      </c>
      <c r="D39" s="100" t="s">
        <v>161</v>
      </c>
      <c r="E39" s="80"/>
      <c r="F39" s="78"/>
      <c r="G39" s="78"/>
      <c r="H39" s="80">
        <f t="shared" si="4"/>
        <v>0</v>
      </c>
      <c r="I39" s="78"/>
      <c r="J39" s="78"/>
      <c r="K39" s="80">
        <f t="shared" si="5"/>
        <v>0</v>
      </c>
      <c r="L39" s="78"/>
      <c r="M39" s="78"/>
      <c r="N39" s="78"/>
      <c r="O39" s="80">
        <f t="shared" si="6"/>
        <v>0</v>
      </c>
      <c r="P39" s="80"/>
      <c r="Q39" s="80"/>
      <c r="R39" s="80">
        <f t="shared" si="7"/>
        <v>0</v>
      </c>
      <c r="T39" s="5"/>
      <c r="U39" s="5"/>
      <c r="V39" s="5"/>
      <c r="W39" s="5"/>
      <c r="X39" s="5"/>
      <c r="Y39" s="5"/>
      <c r="Z39" s="5"/>
      <c r="AA39" s="5"/>
      <c r="AB39" s="64"/>
      <c r="AC39" s="5"/>
      <c r="AD39" s="64"/>
      <c r="AE39" s="5"/>
      <c r="AF39" s="82"/>
      <c r="AG39" s="83"/>
      <c r="AH39" s="83"/>
      <c r="AI39" s="83"/>
      <c r="AJ39" s="83"/>
      <c r="AK39" s="83"/>
      <c r="AL39" s="83"/>
    </row>
    <row r="40" spans="1:21" ht="18" customHeight="1">
      <c r="A40" s="99" t="s">
        <v>22</v>
      </c>
      <c r="B40" s="99"/>
      <c r="C40" s="100" t="s">
        <v>97</v>
      </c>
      <c r="D40" s="100" t="s">
        <v>162</v>
      </c>
      <c r="E40" s="80"/>
      <c r="F40" s="78"/>
      <c r="G40" s="78"/>
      <c r="H40" s="80">
        <f t="shared" si="4"/>
        <v>0</v>
      </c>
      <c r="I40" s="78"/>
      <c r="J40" s="78"/>
      <c r="K40" s="80">
        <f t="shared" si="5"/>
        <v>0</v>
      </c>
      <c r="L40" s="78"/>
      <c r="M40" s="78"/>
      <c r="N40" s="78"/>
      <c r="O40" s="80">
        <f t="shared" si="6"/>
        <v>0</v>
      </c>
      <c r="P40" s="80"/>
      <c r="Q40" s="80"/>
      <c r="R40" s="80">
        <f t="shared" si="7"/>
        <v>0</v>
      </c>
      <c r="T40" s="5"/>
      <c r="U40" s="5"/>
    </row>
    <row r="41" spans="1:38" ht="18" customHeight="1">
      <c r="A41" s="99" t="s">
        <v>23</v>
      </c>
      <c r="B41" s="99"/>
      <c r="C41" s="100" t="s">
        <v>98</v>
      </c>
      <c r="D41" s="100" t="s">
        <v>163</v>
      </c>
      <c r="E41" s="80"/>
      <c r="F41" s="78"/>
      <c r="G41" s="78"/>
      <c r="H41" s="80">
        <f t="shared" si="4"/>
        <v>0</v>
      </c>
      <c r="I41" s="78"/>
      <c r="J41" s="78"/>
      <c r="K41" s="80">
        <f t="shared" si="5"/>
        <v>0</v>
      </c>
      <c r="L41" s="78"/>
      <c r="M41" s="78"/>
      <c r="N41" s="78"/>
      <c r="O41" s="80">
        <f t="shared" si="6"/>
        <v>0</v>
      </c>
      <c r="P41" s="80"/>
      <c r="Q41" s="80"/>
      <c r="R41" s="80">
        <f t="shared" si="7"/>
        <v>0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8" customHeight="1">
      <c r="A42" s="65"/>
      <c r="B42" s="65"/>
      <c r="C42" s="67"/>
      <c r="D42" s="67"/>
      <c r="E42" s="80"/>
      <c r="F42" s="78"/>
      <c r="G42" s="78"/>
      <c r="H42" s="80"/>
      <c r="I42" s="79"/>
      <c r="J42" s="78"/>
      <c r="K42" s="80"/>
      <c r="L42" s="78"/>
      <c r="M42" s="78"/>
      <c r="N42" s="78"/>
      <c r="O42" s="80"/>
      <c r="P42" s="80"/>
      <c r="Q42" s="80"/>
      <c r="R42" s="80"/>
      <c r="T42" s="5"/>
      <c r="U42" s="5"/>
      <c r="V42" s="109" t="s">
        <v>331</v>
      </c>
      <c r="W42" s="5"/>
      <c r="X42" s="5"/>
      <c r="Y42" s="110"/>
      <c r="Z42" s="111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26" ht="18" customHeight="1">
      <c r="A43" s="99" t="s">
        <v>24</v>
      </c>
      <c r="B43" s="99"/>
      <c r="C43" s="100" t="s">
        <v>99</v>
      </c>
      <c r="D43" s="100" t="s">
        <v>164</v>
      </c>
      <c r="E43" s="80"/>
      <c r="F43" s="78"/>
      <c r="G43" s="78"/>
      <c r="H43" s="80">
        <f aca="true" t="shared" si="8" ref="H43:H50">SUM(E43:G43)</f>
        <v>0</v>
      </c>
      <c r="I43" s="78"/>
      <c r="J43" s="78"/>
      <c r="K43" s="80">
        <f aca="true" t="shared" si="9" ref="K43:K50">SUM(I43:J43)</f>
        <v>0</v>
      </c>
      <c r="L43" s="78"/>
      <c r="M43" s="78"/>
      <c r="N43" s="78"/>
      <c r="O43" s="80">
        <f aca="true" t="shared" si="10" ref="O43:O50">SUM(K43:N43)</f>
        <v>0</v>
      </c>
      <c r="P43" s="80"/>
      <c r="Q43" s="80"/>
      <c r="R43" s="80">
        <f aca="true" t="shared" si="11" ref="R43:R50">((H43-O43)+P43-Q43)</f>
        <v>0</v>
      </c>
      <c r="V43" s="85" t="s">
        <v>291</v>
      </c>
      <c r="Y43" s="110"/>
      <c r="Z43" s="111"/>
    </row>
    <row r="44" spans="1:18" ht="18" customHeight="1">
      <c r="A44" s="99" t="s">
        <v>25</v>
      </c>
      <c r="B44" s="99"/>
      <c r="C44" s="100" t="s">
        <v>100</v>
      </c>
      <c r="D44" s="100" t="s">
        <v>165</v>
      </c>
      <c r="E44" s="80"/>
      <c r="F44" s="78"/>
      <c r="G44" s="78"/>
      <c r="H44" s="80">
        <f t="shared" si="8"/>
        <v>0</v>
      </c>
      <c r="I44" s="78"/>
      <c r="J44" s="78"/>
      <c r="K44" s="80">
        <f t="shared" si="9"/>
        <v>0</v>
      </c>
      <c r="L44" s="78"/>
      <c r="M44" s="78"/>
      <c r="N44" s="78"/>
      <c r="O44" s="80">
        <f t="shared" si="10"/>
        <v>0</v>
      </c>
      <c r="P44" s="80"/>
      <c r="Q44" s="80"/>
      <c r="R44" s="80">
        <f t="shared" si="11"/>
        <v>0</v>
      </c>
    </row>
    <row r="45" spans="1:18" ht="18" customHeight="1">
      <c r="A45" s="99" t="s">
        <v>26</v>
      </c>
      <c r="B45" s="99"/>
      <c r="C45" s="100" t="s">
        <v>101</v>
      </c>
      <c r="D45" s="100" t="s">
        <v>165</v>
      </c>
      <c r="E45" s="80"/>
      <c r="F45" s="78"/>
      <c r="G45" s="78"/>
      <c r="H45" s="80">
        <f t="shared" si="8"/>
        <v>0</v>
      </c>
      <c r="I45" s="78"/>
      <c r="J45" s="78"/>
      <c r="K45" s="80">
        <f t="shared" si="9"/>
        <v>0</v>
      </c>
      <c r="L45" s="78"/>
      <c r="M45" s="78"/>
      <c r="N45" s="78"/>
      <c r="O45" s="80">
        <f t="shared" si="10"/>
        <v>0</v>
      </c>
      <c r="P45" s="80"/>
      <c r="Q45" s="80"/>
      <c r="R45" s="80">
        <f t="shared" si="11"/>
        <v>0</v>
      </c>
    </row>
    <row r="46" spans="1:18" ht="18" customHeight="1">
      <c r="A46" s="99" t="s">
        <v>27</v>
      </c>
      <c r="B46" s="99"/>
      <c r="C46" s="100" t="s">
        <v>102</v>
      </c>
      <c r="D46" s="100" t="s">
        <v>165</v>
      </c>
      <c r="E46" s="80"/>
      <c r="F46" s="78"/>
      <c r="G46" s="78"/>
      <c r="H46" s="80">
        <f t="shared" si="8"/>
        <v>0</v>
      </c>
      <c r="I46" s="78"/>
      <c r="J46" s="78"/>
      <c r="K46" s="80">
        <f t="shared" si="9"/>
        <v>0</v>
      </c>
      <c r="L46" s="78"/>
      <c r="M46" s="78"/>
      <c r="N46" s="78"/>
      <c r="O46" s="80">
        <f t="shared" si="10"/>
        <v>0</v>
      </c>
      <c r="P46" s="80"/>
      <c r="Q46" s="80"/>
      <c r="R46" s="80">
        <f t="shared" si="11"/>
        <v>0</v>
      </c>
    </row>
    <row r="47" spans="1:18" ht="18" customHeight="1">
      <c r="A47" s="99" t="s">
        <v>28</v>
      </c>
      <c r="B47" s="99"/>
      <c r="C47" s="100" t="s">
        <v>103</v>
      </c>
      <c r="D47" s="100" t="s">
        <v>165</v>
      </c>
      <c r="E47" s="80"/>
      <c r="F47" s="78"/>
      <c r="G47" s="78"/>
      <c r="H47" s="80">
        <f t="shared" si="8"/>
        <v>0</v>
      </c>
      <c r="I47" s="78"/>
      <c r="J47" s="78"/>
      <c r="K47" s="80">
        <f t="shared" si="9"/>
        <v>0</v>
      </c>
      <c r="L47" s="78"/>
      <c r="M47" s="78"/>
      <c r="N47" s="78"/>
      <c r="O47" s="80">
        <f t="shared" si="10"/>
        <v>0</v>
      </c>
      <c r="P47" s="80"/>
      <c r="Q47" s="80"/>
      <c r="R47" s="80">
        <f t="shared" si="11"/>
        <v>0</v>
      </c>
    </row>
    <row r="48" spans="1:18" ht="18" customHeight="1">
      <c r="A48" s="99" t="s">
        <v>29</v>
      </c>
      <c r="B48" s="99"/>
      <c r="C48" s="100" t="s">
        <v>104</v>
      </c>
      <c r="D48" s="100" t="s">
        <v>165</v>
      </c>
      <c r="E48" s="80"/>
      <c r="F48" s="78"/>
      <c r="G48" s="78"/>
      <c r="H48" s="80">
        <f t="shared" si="8"/>
        <v>0</v>
      </c>
      <c r="I48" s="78"/>
      <c r="J48" s="78"/>
      <c r="K48" s="80">
        <f t="shared" si="9"/>
        <v>0</v>
      </c>
      <c r="L48" s="78"/>
      <c r="M48" s="78"/>
      <c r="N48" s="78"/>
      <c r="O48" s="80">
        <f t="shared" si="10"/>
        <v>0</v>
      </c>
      <c r="P48" s="80"/>
      <c r="Q48" s="80"/>
      <c r="R48" s="80">
        <f t="shared" si="11"/>
        <v>0</v>
      </c>
    </row>
    <row r="49" spans="1:18" ht="18" customHeight="1">
      <c r="A49" s="99" t="s">
        <v>30</v>
      </c>
      <c r="B49" s="99"/>
      <c r="C49" s="100" t="s">
        <v>105</v>
      </c>
      <c r="D49" s="100" t="s">
        <v>165</v>
      </c>
      <c r="E49" s="80"/>
      <c r="F49" s="78"/>
      <c r="G49" s="78"/>
      <c r="H49" s="80">
        <f t="shared" si="8"/>
        <v>0</v>
      </c>
      <c r="I49" s="78"/>
      <c r="J49" s="78"/>
      <c r="K49" s="80">
        <f t="shared" si="9"/>
        <v>0</v>
      </c>
      <c r="L49" s="78"/>
      <c r="M49" s="78"/>
      <c r="N49" s="78"/>
      <c r="O49" s="80">
        <f t="shared" si="10"/>
        <v>0</v>
      </c>
      <c r="P49" s="80"/>
      <c r="Q49" s="80"/>
      <c r="R49" s="80">
        <f t="shared" si="11"/>
        <v>0</v>
      </c>
    </row>
    <row r="50" spans="1:18" ht="18" customHeight="1">
      <c r="A50" s="99" t="s">
        <v>31</v>
      </c>
      <c r="B50" s="99"/>
      <c r="C50" s="100" t="s">
        <v>106</v>
      </c>
      <c r="D50" s="100" t="s">
        <v>165</v>
      </c>
      <c r="E50" s="80"/>
      <c r="F50" s="78"/>
      <c r="G50" s="78"/>
      <c r="H50" s="80">
        <f t="shared" si="8"/>
        <v>0</v>
      </c>
      <c r="I50" s="78"/>
      <c r="J50" s="78"/>
      <c r="K50" s="80">
        <f t="shared" si="9"/>
        <v>0</v>
      </c>
      <c r="L50" s="78"/>
      <c r="M50" s="78"/>
      <c r="N50" s="78"/>
      <c r="O50" s="80">
        <f t="shared" si="10"/>
        <v>0</v>
      </c>
      <c r="P50" s="80"/>
      <c r="Q50" s="80"/>
      <c r="R50" s="80">
        <f t="shared" si="11"/>
        <v>0</v>
      </c>
    </row>
    <row r="51" spans="1:18" ht="18" customHeight="1">
      <c r="A51" s="65"/>
      <c r="B51" s="65"/>
      <c r="C51" s="67"/>
      <c r="D51" s="67"/>
      <c r="E51" s="80"/>
      <c r="F51" s="78"/>
      <c r="G51" s="78"/>
      <c r="H51" s="80"/>
      <c r="I51" s="79"/>
      <c r="J51" s="78"/>
      <c r="K51" s="80"/>
      <c r="L51" s="78"/>
      <c r="M51" s="78"/>
      <c r="N51" s="78"/>
      <c r="O51" s="80"/>
      <c r="P51" s="80"/>
      <c r="Q51" s="80"/>
      <c r="R51" s="80"/>
    </row>
    <row r="52" spans="1:18" ht="18" customHeight="1">
      <c r="A52" s="99" t="s">
        <v>301</v>
      </c>
      <c r="B52" s="99"/>
      <c r="C52" s="100" t="s">
        <v>302</v>
      </c>
      <c r="D52" s="100" t="s">
        <v>303</v>
      </c>
      <c r="E52" s="80"/>
      <c r="F52" s="78"/>
      <c r="G52" s="78"/>
      <c r="H52" s="80">
        <f>SUM(E52:G52)</f>
        <v>0</v>
      </c>
      <c r="I52" s="78"/>
      <c r="J52" s="78"/>
      <c r="K52" s="80">
        <f>SUM(I52:J52)</f>
        <v>0</v>
      </c>
      <c r="L52" s="78"/>
      <c r="M52" s="78"/>
      <c r="N52" s="78"/>
      <c r="O52" s="80">
        <f>SUM(K52:N52)</f>
        <v>0</v>
      </c>
      <c r="P52" s="80"/>
      <c r="Q52" s="80"/>
      <c r="R52" s="80">
        <f>((H52-O52)+P52-Q52)</f>
        <v>0</v>
      </c>
    </row>
    <row r="53" spans="1:18" ht="18" customHeight="1">
      <c r="A53" s="99" t="s">
        <v>32</v>
      </c>
      <c r="B53" s="99"/>
      <c r="C53" s="100" t="s">
        <v>107</v>
      </c>
      <c r="D53" s="100" t="s">
        <v>166</v>
      </c>
      <c r="E53" s="80"/>
      <c r="F53" s="78"/>
      <c r="G53" s="78"/>
      <c r="H53" s="80">
        <f aca="true" t="shared" si="12" ref="H53:H60">SUM(E53:G53)</f>
        <v>0</v>
      </c>
      <c r="I53" s="78"/>
      <c r="J53" s="78"/>
      <c r="K53" s="80">
        <f aca="true" t="shared" si="13" ref="K53:K60">SUM(I53:J53)</f>
        <v>0</v>
      </c>
      <c r="L53" s="78"/>
      <c r="M53" s="78"/>
      <c r="N53" s="78"/>
      <c r="O53" s="80">
        <f aca="true" t="shared" si="14" ref="O53:O60">SUM(K53:N53)</f>
        <v>0</v>
      </c>
      <c r="P53" s="80"/>
      <c r="Q53" s="80"/>
      <c r="R53" s="80">
        <f aca="true" t="shared" si="15" ref="R53:R60">((H53-O53)+P53-Q53)</f>
        <v>0</v>
      </c>
    </row>
    <row r="54" spans="1:18" ht="18" customHeight="1">
      <c r="A54" s="99" t="s">
        <v>33</v>
      </c>
      <c r="B54" s="99"/>
      <c r="C54" s="100" t="s">
        <v>108</v>
      </c>
      <c r="D54" s="100" t="s">
        <v>167</v>
      </c>
      <c r="E54" s="80"/>
      <c r="F54" s="78"/>
      <c r="G54" s="78"/>
      <c r="H54" s="80">
        <f t="shared" si="12"/>
        <v>0</v>
      </c>
      <c r="I54" s="78"/>
      <c r="J54" s="78"/>
      <c r="K54" s="80">
        <f t="shared" si="13"/>
        <v>0</v>
      </c>
      <c r="L54" s="78"/>
      <c r="M54" s="78"/>
      <c r="N54" s="78"/>
      <c r="O54" s="80">
        <f t="shared" si="14"/>
        <v>0</v>
      </c>
      <c r="P54" s="80"/>
      <c r="Q54" s="80"/>
      <c r="R54" s="80">
        <f t="shared" si="15"/>
        <v>0</v>
      </c>
    </row>
    <row r="55" spans="1:18" ht="18" customHeight="1">
      <c r="A55" s="99" t="s">
        <v>34</v>
      </c>
      <c r="B55" s="99"/>
      <c r="C55" s="100" t="s">
        <v>109</v>
      </c>
      <c r="D55" s="100" t="s">
        <v>168</v>
      </c>
      <c r="E55" s="80"/>
      <c r="F55" s="78"/>
      <c r="G55" s="78"/>
      <c r="H55" s="80">
        <f t="shared" si="12"/>
        <v>0</v>
      </c>
      <c r="I55" s="78"/>
      <c r="J55" s="78"/>
      <c r="K55" s="80">
        <f t="shared" si="13"/>
        <v>0</v>
      </c>
      <c r="L55" s="78"/>
      <c r="M55" s="78"/>
      <c r="N55" s="78"/>
      <c r="O55" s="80">
        <f t="shared" si="14"/>
        <v>0</v>
      </c>
      <c r="P55" s="80"/>
      <c r="Q55" s="80"/>
      <c r="R55" s="80">
        <f t="shared" si="15"/>
        <v>0</v>
      </c>
    </row>
    <row r="56" spans="1:18" ht="18" customHeight="1">
      <c r="A56" s="99" t="s">
        <v>323</v>
      </c>
      <c r="B56" s="99"/>
      <c r="C56" s="100" t="s">
        <v>324</v>
      </c>
      <c r="D56" s="100" t="s">
        <v>325</v>
      </c>
      <c r="E56" s="80"/>
      <c r="F56" s="78"/>
      <c r="G56" s="78"/>
      <c r="H56" s="80">
        <f t="shared" si="12"/>
        <v>0</v>
      </c>
      <c r="I56" s="78"/>
      <c r="J56" s="78"/>
      <c r="K56" s="80">
        <f t="shared" si="13"/>
        <v>0</v>
      </c>
      <c r="L56" s="78"/>
      <c r="M56" s="78"/>
      <c r="N56" s="78"/>
      <c r="O56" s="80">
        <f t="shared" si="14"/>
        <v>0</v>
      </c>
      <c r="P56" s="80"/>
      <c r="Q56" s="80"/>
      <c r="R56" s="80">
        <f t="shared" si="15"/>
        <v>0</v>
      </c>
    </row>
    <row r="57" spans="1:18" ht="18" customHeight="1">
      <c r="A57" s="99" t="s">
        <v>36</v>
      </c>
      <c r="B57" s="99"/>
      <c r="C57" s="100" t="s">
        <v>110</v>
      </c>
      <c r="D57" s="100" t="s">
        <v>167</v>
      </c>
      <c r="E57" s="80"/>
      <c r="F57" s="78"/>
      <c r="G57" s="78"/>
      <c r="H57" s="80">
        <f t="shared" si="12"/>
        <v>0</v>
      </c>
      <c r="I57" s="78"/>
      <c r="J57" s="78"/>
      <c r="K57" s="80">
        <f t="shared" si="13"/>
        <v>0</v>
      </c>
      <c r="L57" s="78"/>
      <c r="M57" s="78"/>
      <c r="N57" s="78"/>
      <c r="O57" s="80">
        <f t="shared" si="14"/>
        <v>0</v>
      </c>
      <c r="P57" s="80"/>
      <c r="Q57" s="80"/>
      <c r="R57" s="80">
        <f t="shared" si="15"/>
        <v>0</v>
      </c>
    </row>
    <row r="58" spans="1:18" ht="18" customHeight="1">
      <c r="A58" s="99" t="s">
        <v>37</v>
      </c>
      <c r="B58" s="99"/>
      <c r="C58" s="100" t="s">
        <v>111</v>
      </c>
      <c r="D58" s="100" t="s">
        <v>169</v>
      </c>
      <c r="E58" s="80"/>
      <c r="F58" s="78"/>
      <c r="G58" s="78"/>
      <c r="H58" s="80">
        <f t="shared" si="12"/>
        <v>0</v>
      </c>
      <c r="I58" s="78"/>
      <c r="J58" s="78"/>
      <c r="K58" s="80">
        <f t="shared" si="13"/>
        <v>0</v>
      </c>
      <c r="L58" s="78"/>
      <c r="M58" s="78"/>
      <c r="N58" s="78"/>
      <c r="O58" s="80">
        <f t="shared" si="14"/>
        <v>0</v>
      </c>
      <c r="P58" s="80"/>
      <c r="Q58" s="80"/>
      <c r="R58" s="80">
        <f t="shared" si="15"/>
        <v>0</v>
      </c>
    </row>
    <row r="59" spans="1:18" ht="18" customHeight="1">
      <c r="A59" s="99" t="s">
        <v>35</v>
      </c>
      <c r="B59" s="99"/>
      <c r="C59" s="100" t="s">
        <v>297</v>
      </c>
      <c r="D59" s="100" t="s">
        <v>298</v>
      </c>
      <c r="E59" s="80"/>
      <c r="F59" s="78"/>
      <c r="G59" s="78"/>
      <c r="H59" s="80">
        <f t="shared" si="12"/>
        <v>0</v>
      </c>
      <c r="I59" s="78"/>
      <c r="J59" s="78"/>
      <c r="K59" s="80">
        <f t="shared" si="13"/>
        <v>0</v>
      </c>
      <c r="L59" s="78"/>
      <c r="M59" s="78"/>
      <c r="N59" s="78"/>
      <c r="O59" s="80">
        <f t="shared" si="14"/>
        <v>0</v>
      </c>
      <c r="P59" s="80"/>
      <c r="Q59" s="80"/>
      <c r="R59" s="80">
        <f t="shared" si="15"/>
        <v>0</v>
      </c>
    </row>
    <row r="60" spans="1:18" ht="18" customHeight="1">
      <c r="A60" s="99" t="s">
        <v>38</v>
      </c>
      <c r="B60" s="99"/>
      <c r="C60" s="100" t="s">
        <v>112</v>
      </c>
      <c r="D60" s="100" t="s">
        <v>170</v>
      </c>
      <c r="E60" s="80"/>
      <c r="F60" s="78"/>
      <c r="G60" s="78"/>
      <c r="H60" s="80">
        <f t="shared" si="12"/>
        <v>0</v>
      </c>
      <c r="I60" s="78"/>
      <c r="J60" s="78"/>
      <c r="K60" s="80">
        <f t="shared" si="13"/>
        <v>0</v>
      </c>
      <c r="L60" s="78"/>
      <c r="M60" s="78"/>
      <c r="N60" s="78"/>
      <c r="O60" s="80">
        <f t="shared" si="14"/>
        <v>0</v>
      </c>
      <c r="P60" s="80"/>
      <c r="Q60" s="80"/>
      <c r="R60" s="80">
        <f t="shared" si="15"/>
        <v>0</v>
      </c>
    </row>
    <row r="61" spans="1:18" ht="18" customHeight="1">
      <c r="A61" s="65"/>
      <c r="B61" s="65"/>
      <c r="C61" s="67"/>
      <c r="D61" s="67"/>
      <c r="E61" s="80"/>
      <c r="F61" s="78"/>
      <c r="G61" s="78"/>
      <c r="H61" s="80"/>
      <c r="I61" s="78"/>
      <c r="J61" s="78"/>
      <c r="K61" s="80"/>
      <c r="L61" s="78"/>
      <c r="M61" s="78"/>
      <c r="N61" s="78"/>
      <c r="O61" s="80"/>
      <c r="P61" s="80"/>
      <c r="Q61" s="80"/>
      <c r="R61" s="80"/>
    </row>
    <row r="62" spans="1:18" ht="18" customHeight="1">
      <c r="A62" s="99" t="s">
        <v>39</v>
      </c>
      <c r="B62" s="99"/>
      <c r="C62" s="100" t="s">
        <v>113</v>
      </c>
      <c r="D62" s="100" t="s">
        <v>171</v>
      </c>
      <c r="E62" s="80"/>
      <c r="F62" s="78"/>
      <c r="G62" s="78"/>
      <c r="H62" s="80">
        <f aca="true" t="shared" si="16" ref="H62:H73">SUM(E62:G62)</f>
        <v>0</v>
      </c>
      <c r="I62" s="78"/>
      <c r="J62" s="78"/>
      <c r="K62" s="80">
        <f aca="true" t="shared" si="17" ref="K62:K73">SUM(I62:J62)</f>
        <v>0</v>
      </c>
      <c r="L62" s="78"/>
      <c r="M62" s="78"/>
      <c r="N62" s="78"/>
      <c r="O62" s="80">
        <f aca="true" t="shared" si="18" ref="O62:O73">SUM(K62:N62)</f>
        <v>0</v>
      </c>
      <c r="P62" s="80"/>
      <c r="Q62" s="80"/>
      <c r="R62" s="80">
        <f aca="true" t="shared" si="19" ref="R62:R73">((H62-O62)+P62-Q62)</f>
        <v>0</v>
      </c>
    </row>
    <row r="63" spans="1:18" ht="18" customHeight="1">
      <c r="A63" s="99" t="s">
        <v>40</v>
      </c>
      <c r="B63" s="99"/>
      <c r="C63" s="100" t="s">
        <v>114</v>
      </c>
      <c r="D63" s="100" t="s">
        <v>171</v>
      </c>
      <c r="E63" s="80"/>
      <c r="F63" s="78"/>
      <c r="G63" s="78"/>
      <c r="H63" s="80">
        <f t="shared" si="16"/>
        <v>0</v>
      </c>
      <c r="I63" s="78"/>
      <c r="J63" s="78"/>
      <c r="K63" s="80">
        <f t="shared" si="17"/>
        <v>0</v>
      </c>
      <c r="L63" s="78"/>
      <c r="M63" s="78"/>
      <c r="N63" s="78"/>
      <c r="O63" s="80">
        <f t="shared" si="18"/>
        <v>0</v>
      </c>
      <c r="P63" s="80"/>
      <c r="Q63" s="80"/>
      <c r="R63" s="80">
        <f t="shared" si="19"/>
        <v>0</v>
      </c>
    </row>
    <row r="64" spans="1:18" ht="18" customHeight="1">
      <c r="A64" s="99" t="s">
        <v>41</v>
      </c>
      <c r="B64" s="99"/>
      <c r="C64" s="100" t="s">
        <v>115</v>
      </c>
      <c r="D64" s="100" t="s">
        <v>171</v>
      </c>
      <c r="E64" s="80"/>
      <c r="F64" s="78"/>
      <c r="G64" s="78"/>
      <c r="H64" s="80">
        <f t="shared" si="16"/>
        <v>0</v>
      </c>
      <c r="I64" s="78"/>
      <c r="J64" s="78"/>
      <c r="K64" s="80">
        <f t="shared" si="17"/>
        <v>0</v>
      </c>
      <c r="L64" s="78"/>
      <c r="M64" s="78"/>
      <c r="N64" s="78"/>
      <c r="O64" s="80">
        <f t="shared" si="18"/>
        <v>0</v>
      </c>
      <c r="P64" s="80"/>
      <c r="Q64" s="80"/>
      <c r="R64" s="80">
        <f t="shared" si="19"/>
        <v>0</v>
      </c>
    </row>
    <row r="65" spans="1:18" ht="18" customHeight="1">
      <c r="A65" s="99" t="s">
        <v>42</v>
      </c>
      <c r="B65" s="99"/>
      <c r="C65" s="100" t="s">
        <v>116</v>
      </c>
      <c r="D65" s="100" t="s">
        <v>171</v>
      </c>
      <c r="E65" s="80"/>
      <c r="F65" s="78"/>
      <c r="G65" s="78"/>
      <c r="H65" s="80">
        <f t="shared" si="16"/>
        <v>0</v>
      </c>
      <c r="I65" s="78"/>
      <c r="J65" s="78"/>
      <c r="K65" s="80">
        <f t="shared" si="17"/>
        <v>0</v>
      </c>
      <c r="L65" s="78"/>
      <c r="M65" s="78"/>
      <c r="N65" s="78"/>
      <c r="O65" s="80">
        <f t="shared" si="18"/>
        <v>0</v>
      </c>
      <c r="P65" s="80"/>
      <c r="Q65" s="80"/>
      <c r="R65" s="80">
        <f t="shared" si="19"/>
        <v>0</v>
      </c>
    </row>
    <row r="66" spans="1:18" ht="18" customHeight="1">
      <c r="A66" s="99" t="s">
        <v>43</v>
      </c>
      <c r="B66" s="99"/>
      <c r="C66" s="100" t="s">
        <v>117</v>
      </c>
      <c r="D66" s="100" t="s">
        <v>171</v>
      </c>
      <c r="E66" s="80"/>
      <c r="F66" s="78"/>
      <c r="G66" s="78"/>
      <c r="H66" s="80">
        <f t="shared" si="16"/>
        <v>0</v>
      </c>
      <c r="I66" s="78"/>
      <c r="J66" s="78"/>
      <c r="K66" s="80">
        <f t="shared" si="17"/>
        <v>0</v>
      </c>
      <c r="L66" s="78"/>
      <c r="M66" s="78"/>
      <c r="N66" s="78"/>
      <c r="O66" s="80">
        <f t="shared" si="18"/>
        <v>0</v>
      </c>
      <c r="P66" s="80"/>
      <c r="Q66" s="80"/>
      <c r="R66" s="80">
        <f t="shared" si="19"/>
        <v>0</v>
      </c>
    </row>
    <row r="67" spans="1:18" ht="18" customHeight="1">
      <c r="A67" s="99" t="s">
        <v>44</v>
      </c>
      <c r="B67" s="99"/>
      <c r="C67" s="100" t="s">
        <v>118</v>
      </c>
      <c r="D67" s="100" t="s">
        <v>171</v>
      </c>
      <c r="E67" s="80"/>
      <c r="F67" s="78"/>
      <c r="G67" s="78"/>
      <c r="H67" s="80">
        <f t="shared" si="16"/>
        <v>0</v>
      </c>
      <c r="I67" s="78"/>
      <c r="J67" s="78"/>
      <c r="K67" s="80">
        <f t="shared" si="17"/>
        <v>0</v>
      </c>
      <c r="L67" s="78"/>
      <c r="M67" s="78"/>
      <c r="N67" s="78"/>
      <c r="O67" s="80">
        <f t="shared" si="18"/>
        <v>0</v>
      </c>
      <c r="P67" s="80"/>
      <c r="Q67" s="80"/>
      <c r="R67" s="80">
        <f t="shared" si="19"/>
        <v>0</v>
      </c>
    </row>
    <row r="68" spans="1:18" ht="18" customHeight="1">
      <c r="A68" s="99" t="s">
        <v>45</v>
      </c>
      <c r="B68" s="99"/>
      <c r="C68" s="100" t="s">
        <v>119</v>
      </c>
      <c r="D68" s="100" t="s">
        <v>171</v>
      </c>
      <c r="E68" s="80"/>
      <c r="F68" s="78"/>
      <c r="G68" s="78"/>
      <c r="H68" s="80">
        <f t="shared" si="16"/>
        <v>0</v>
      </c>
      <c r="I68" s="78"/>
      <c r="J68" s="78"/>
      <c r="K68" s="80">
        <f t="shared" si="17"/>
        <v>0</v>
      </c>
      <c r="L68" s="78"/>
      <c r="M68" s="78"/>
      <c r="N68" s="78"/>
      <c r="O68" s="80">
        <f t="shared" si="18"/>
        <v>0</v>
      </c>
      <c r="P68" s="80"/>
      <c r="Q68" s="80"/>
      <c r="R68" s="80">
        <f t="shared" si="19"/>
        <v>0</v>
      </c>
    </row>
    <row r="69" spans="1:18" ht="18" customHeight="1">
      <c r="A69" s="99" t="s">
        <v>46</v>
      </c>
      <c r="B69" s="99"/>
      <c r="C69" s="100" t="s">
        <v>120</v>
      </c>
      <c r="D69" s="100" t="s">
        <v>171</v>
      </c>
      <c r="E69" s="80"/>
      <c r="F69" s="78"/>
      <c r="G69" s="78"/>
      <c r="H69" s="80">
        <f t="shared" si="16"/>
        <v>0</v>
      </c>
      <c r="I69" s="78"/>
      <c r="J69" s="78"/>
      <c r="K69" s="80">
        <f t="shared" si="17"/>
        <v>0</v>
      </c>
      <c r="L69" s="78"/>
      <c r="M69" s="78"/>
      <c r="N69" s="78"/>
      <c r="O69" s="80">
        <f t="shared" si="18"/>
        <v>0</v>
      </c>
      <c r="P69" s="80"/>
      <c r="Q69" s="80"/>
      <c r="R69" s="80">
        <f t="shared" si="19"/>
        <v>0</v>
      </c>
    </row>
    <row r="70" spans="1:18" ht="18" customHeight="1">
      <c r="A70" s="99" t="s">
        <v>47</v>
      </c>
      <c r="B70" s="99"/>
      <c r="C70" s="100" t="s">
        <v>121</v>
      </c>
      <c r="D70" s="100" t="s">
        <v>171</v>
      </c>
      <c r="E70" s="80"/>
      <c r="F70" s="93"/>
      <c r="G70" s="78"/>
      <c r="H70" s="80">
        <f t="shared" si="16"/>
        <v>0</v>
      </c>
      <c r="I70" s="78"/>
      <c r="J70" s="78"/>
      <c r="K70" s="80">
        <f t="shared" si="17"/>
        <v>0</v>
      </c>
      <c r="L70" s="78"/>
      <c r="M70" s="78"/>
      <c r="N70" s="78"/>
      <c r="O70" s="80">
        <f t="shared" si="18"/>
        <v>0</v>
      </c>
      <c r="P70" s="80"/>
      <c r="Q70" s="80"/>
      <c r="R70" s="80">
        <f t="shared" si="19"/>
        <v>0</v>
      </c>
    </row>
    <row r="71" spans="1:18" ht="18" customHeight="1">
      <c r="A71" s="99" t="s">
        <v>48</v>
      </c>
      <c r="B71" s="99"/>
      <c r="C71" s="100" t="s">
        <v>122</v>
      </c>
      <c r="D71" s="100" t="s">
        <v>171</v>
      </c>
      <c r="E71" s="80"/>
      <c r="F71" s="78"/>
      <c r="G71" s="78"/>
      <c r="H71" s="80">
        <f t="shared" si="16"/>
        <v>0</v>
      </c>
      <c r="I71" s="78"/>
      <c r="J71" s="78"/>
      <c r="K71" s="80">
        <f t="shared" si="17"/>
        <v>0</v>
      </c>
      <c r="L71" s="78"/>
      <c r="M71" s="78"/>
      <c r="N71" s="78"/>
      <c r="O71" s="80">
        <f t="shared" si="18"/>
        <v>0</v>
      </c>
      <c r="P71" s="80"/>
      <c r="Q71" s="80"/>
      <c r="R71" s="80">
        <f t="shared" si="19"/>
        <v>0</v>
      </c>
    </row>
    <row r="72" spans="1:18" ht="18" customHeight="1">
      <c r="A72" s="99" t="s">
        <v>49</v>
      </c>
      <c r="B72" s="99"/>
      <c r="C72" s="100" t="s">
        <v>123</v>
      </c>
      <c r="D72" s="100" t="s">
        <v>171</v>
      </c>
      <c r="E72" s="80"/>
      <c r="F72" s="78"/>
      <c r="G72" s="78"/>
      <c r="H72" s="80">
        <f t="shared" si="16"/>
        <v>0</v>
      </c>
      <c r="I72" s="78"/>
      <c r="J72" s="78"/>
      <c r="K72" s="80">
        <f t="shared" si="17"/>
        <v>0</v>
      </c>
      <c r="L72" s="78"/>
      <c r="M72" s="78"/>
      <c r="N72" s="78"/>
      <c r="O72" s="80">
        <f t="shared" si="18"/>
        <v>0</v>
      </c>
      <c r="P72" s="80"/>
      <c r="Q72" s="80"/>
      <c r="R72" s="80">
        <f t="shared" si="19"/>
        <v>0</v>
      </c>
    </row>
    <row r="73" spans="1:18" ht="18" customHeight="1">
      <c r="A73" s="99" t="s">
        <v>50</v>
      </c>
      <c r="B73" s="99"/>
      <c r="C73" s="100" t="s">
        <v>124</v>
      </c>
      <c r="D73" s="100" t="s">
        <v>171</v>
      </c>
      <c r="E73" s="80"/>
      <c r="F73" s="78"/>
      <c r="G73" s="78"/>
      <c r="H73" s="80">
        <f t="shared" si="16"/>
        <v>0</v>
      </c>
      <c r="I73" s="78"/>
      <c r="J73" s="78"/>
      <c r="K73" s="80">
        <f t="shared" si="17"/>
        <v>0</v>
      </c>
      <c r="L73" s="78"/>
      <c r="M73" s="78"/>
      <c r="N73" s="78"/>
      <c r="O73" s="80">
        <f t="shared" si="18"/>
        <v>0</v>
      </c>
      <c r="P73" s="80"/>
      <c r="Q73" s="80"/>
      <c r="R73" s="80">
        <f t="shared" si="19"/>
        <v>0</v>
      </c>
    </row>
    <row r="74" spans="1:18" ht="18" customHeight="1">
      <c r="A74" s="65"/>
      <c r="B74" s="65"/>
      <c r="C74" s="67"/>
      <c r="D74" s="67"/>
      <c r="E74" s="80"/>
      <c r="F74" s="78"/>
      <c r="G74" s="78"/>
      <c r="H74" s="80"/>
      <c r="I74" s="79"/>
      <c r="J74" s="78"/>
      <c r="K74" s="80"/>
      <c r="L74" s="78"/>
      <c r="M74" s="78"/>
      <c r="N74" s="78"/>
      <c r="O74" s="80"/>
      <c r="P74" s="80"/>
      <c r="Q74" s="80"/>
      <c r="R74" s="80"/>
    </row>
    <row r="75" spans="1:18" ht="18" customHeight="1">
      <c r="A75" s="99" t="s">
        <v>51</v>
      </c>
      <c r="B75" s="99"/>
      <c r="C75" s="100" t="s">
        <v>125</v>
      </c>
      <c r="D75" s="100" t="s">
        <v>172</v>
      </c>
      <c r="E75" s="80"/>
      <c r="F75" s="78"/>
      <c r="G75" s="78"/>
      <c r="H75" s="80">
        <f aca="true" t="shared" si="20" ref="H75:H80">SUM(E75:G75)</f>
        <v>0</v>
      </c>
      <c r="I75" s="78"/>
      <c r="J75" s="78"/>
      <c r="K75" s="80">
        <f aca="true" t="shared" si="21" ref="K75:K80">SUM(I75:J75)</f>
        <v>0</v>
      </c>
      <c r="L75" s="78"/>
      <c r="M75" s="78"/>
      <c r="N75" s="78"/>
      <c r="O75" s="80">
        <f aca="true" t="shared" si="22" ref="O75:O80">SUM(K75:N75)</f>
        <v>0</v>
      </c>
      <c r="P75" s="80"/>
      <c r="Q75" s="80"/>
      <c r="R75" s="80">
        <f aca="true" t="shared" si="23" ref="R75:R80">((H75-O75)+P75-Q75)</f>
        <v>0</v>
      </c>
    </row>
    <row r="76" spans="1:18" ht="18" customHeight="1">
      <c r="A76" s="99" t="s">
        <v>52</v>
      </c>
      <c r="B76" s="99"/>
      <c r="C76" s="100" t="s">
        <v>126</v>
      </c>
      <c r="D76" s="100" t="s">
        <v>173</v>
      </c>
      <c r="E76" s="80"/>
      <c r="F76" s="78"/>
      <c r="G76" s="78"/>
      <c r="H76" s="80">
        <f t="shared" si="20"/>
        <v>0</v>
      </c>
      <c r="I76" s="78"/>
      <c r="J76" s="78"/>
      <c r="K76" s="80">
        <f t="shared" si="21"/>
        <v>0</v>
      </c>
      <c r="L76" s="78"/>
      <c r="M76" s="78"/>
      <c r="N76" s="78"/>
      <c r="O76" s="80">
        <f t="shared" si="22"/>
        <v>0</v>
      </c>
      <c r="P76" s="78"/>
      <c r="Q76" s="78"/>
      <c r="R76" s="80">
        <f t="shared" si="23"/>
        <v>0</v>
      </c>
    </row>
    <row r="77" spans="1:18" ht="18" customHeight="1">
      <c r="A77" s="99" t="s">
        <v>53</v>
      </c>
      <c r="B77" s="99"/>
      <c r="C77" s="100" t="s">
        <v>127</v>
      </c>
      <c r="D77" s="100" t="s">
        <v>174</v>
      </c>
      <c r="E77" s="80"/>
      <c r="F77" s="103"/>
      <c r="G77" s="78"/>
      <c r="H77" s="80">
        <f t="shared" si="20"/>
        <v>0</v>
      </c>
      <c r="I77" s="78"/>
      <c r="J77" s="78"/>
      <c r="K77" s="80">
        <f t="shared" si="21"/>
        <v>0</v>
      </c>
      <c r="L77" s="78"/>
      <c r="M77" s="78"/>
      <c r="N77" s="78"/>
      <c r="O77" s="80">
        <f t="shared" si="22"/>
        <v>0</v>
      </c>
      <c r="P77" s="78"/>
      <c r="Q77" s="78"/>
      <c r="R77" s="80">
        <f t="shared" si="23"/>
        <v>0</v>
      </c>
    </row>
    <row r="78" spans="1:18" ht="18" customHeight="1">
      <c r="A78" s="99" t="s">
        <v>54</v>
      </c>
      <c r="B78" s="99"/>
      <c r="C78" s="100" t="s">
        <v>299</v>
      </c>
      <c r="D78" s="100" t="s">
        <v>300</v>
      </c>
      <c r="E78" s="80"/>
      <c r="F78" s="78"/>
      <c r="G78" s="78"/>
      <c r="H78" s="80">
        <f t="shared" si="20"/>
        <v>0</v>
      </c>
      <c r="I78" s="78"/>
      <c r="J78" s="78"/>
      <c r="K78" s="80">
        <f t="shared" si="21"/>
        <v>0</v>
      </c>
      <c r="L78" s="78"/>
      <c r="M78" s="78"/>
      <c r="N78" s="78"/>
      <c r="O78" s="80">
        <f t="shared" si="22"/>
        <v>0</v>
      </c>
      <c r="P78" s="78"/>
      <c r="Q78" s="78"/>
      <c r="R78" s="80">
        <f t="shared" si="23"/>
        <v>0</v>
      </c>
    </row>
    <row r="79" spans="1:18" ht="18" customHeight="1">
      <c r="A79" s="99" t="s">
        <v>326</v>
      </c>
      <c r="B79" s="99"/>
      <c r="C79" s="100" t="s">
        <v>327</v>
      </c>
      <c r="D79" s="100" t="s">
        <v>328</v>
      </c>
      <c r="E79" s="80"/>
      <c r="F79" s="78"/>
      <c r="G79" s="78"/>
      <c r="H79" s="80">
        <f t="shared" si="20"/>
        <v>0</v>
      </c>
      <c r="I79" s="78"/>
      <c r="J79" s="78"/>
      <c r="K79" s="80">
        <f t="shared" si="21"/>
        <v>0</v>
      </c>
      <c r="L79" s="78"/>
      <c r="M79" s="78"/>
      <c r="N79" s="78"/>
      <c r="O79" s="80">
        <f t="shared" si="22"/>
        <v>0</v>
      </c>
      <c r="P79" s="80"/>
      <c r="Q79" s="80"/>
      <c r="R79" s="80">
        <f t="shared" si="23"/>
        <v>0</v>
      </c>
    </row>
    <row r="80" spans="1:18" ht="18" customHeight="1">
      <c r="A80" s="99" t="s">
        <v>55</v>
      </c>
      <c r="B80" s="99"/>
      <c r="C80" s="100" t="s">
        <v>128</v>
      </c>
      <c r="D80" s="100" t="s">
        <v>175</v>
      </c>
      <c r="E80" s="80"/>
      <c r="F80" s="78"/>
      <c r="G80" s="78"/>
      <c r="H80" s="80">
        <f t="shared" si="20"/>
        <v>0</v>
      </c>
      <c r="I80" s="78"/>
      <c r="J80" s="78"/>
      <c r="K80" s="80">
        <f t="shared" si="21"/>
        <v>0</v>
      </c>
      <c r="L80" s="78"/>
      <c r="M80" s="78"/>
      <c r="N80" s="78"/>
      <c r="O80" s="80">
        <f t="shared" si="22"/>
        <v>0</v>
      </c>
      <c r="P80" s="80"/>
      <c r="Q80" s="80"/>
      <c r="R80" s="80">
        <f t="shared" si="23"/>
        <v>0</v>
      </c>
    </row>
    <row r="81" spans="1:18" ht="18" customHeight="1">
      <c r="A81" s="65"/>
      <c r="B81" s="65"/>
      <c r="C81" s="67"/>
      <c r="D81" s="67"/>
      <c r="E81" s="80"/>
      <c r="F81" s="78"/>
      <c r="G81" s="78"/>
      <c r="H81" s="80"/>
      <c r="I81" s="78"/>
      <c r="J81" s="78"/>
      <c r="K81" s="80"/>
      <c r="L81" s="78"/>
      <c r="M81" s="78"/>
      <c r="N81" s="78"/>
      <c r="O81" s="80"/>
      <c r="P81" s="80"/>
      <c r="Q81" s="80"/>
      <c r="R81" s="80"/>
    </row>
    <row r="82" spans="1:18" ht="18" customHeight="1">
      <c r="A82" s="99" t="s">
        <v>56</v>
      </c>
      <c r="B82" s="99"/>
      <c r="C82" s="100" t="s">
        <v>129</v>
      </c>
      <c r="D82" s="100" t="s">
        <v>171</v>
      </c>
      <c r="E82" s="80"/>
      <c r="F82" s="78"/>
      <c r="G82" s="78"/>
      <c r="H82" s="80">
        <f aca="true" t="shared" si="24" ref="H82:H93">SUM(E82:G82)</f>
        <v>0</v>
      </c>
      <c r="I82" s="78"/>
      <c r="J82" s="78"/>
      <c r="K82" s="80">
        <f aca="true" t="shared" si="25" ref="K82:K93">SUM(I82:J82)</f>
        <v>0</v>
      </c>
      <c r="L82" s="78"/>
      <c r="M82" s="94"/>
      <c r="N82" s="78"/>
      <c r="O82" s="80">
        <f aca="true" t="shared" si="26" ref="O82:O93">SUM(K82:N82)</f>
        <v>0</v>
      </c>
      <c r="P82" s="80"/>
      <c r="Q82" s="80"/>
      <c r="R82" s="80"/>
    </row>
    <row r="83" spans="1:18" ht="18" customHeight="1">
      <c r="A83" s="99" t="s">
        <v>57</v>
      </c>
      <c r="B83" s="99"/>
      <c r="C83" s="100" t="s">
        <v>130</v>
      </c>
      <c r="D83" s="100" t="s">
        <v>171</v>
      </c>
      <c r="E83" s="80"/>
      <c r="F83" s="78"/>
      <c r="G83" s="78"/>
      <c r="H83" s="80">
        <f t="shared" si="24"/>
        <v>0</v>
      </c>
      <c r="I83" s="78"/>
      <c r="J83" s="78"/>
      <c r="K83" s="80">
        <f t="shared" si="25"/>
        <v>0</v>
      </c>
      <c r="L83" s="78"/>
      <c r="M83" s="94"/>
      <c r="N83" s="78"/>
      <c r="O83" s="80">
        <f t="shared" si="26"/>
        <v>0</v>
      </c>
      <c r="P83" s="78"/>
      <c r="Q83" s="78"/>
      <c r="R83" s="80">
        <f aca="true" t="shared" si="27" ref="R83:R93">((H83-O83)+P83-Q83)</f>
        <v>0</v>
      </c>
    </row>
    <row r="84" spans="1:18" ht="18" customHeight="1">
      <c r="A84" s="99" t="s">
        <v>58</v>
      </c>
      <c r="B84" s="99"/>
      <c r="C84" s="100" t="s">
        <v>131</v>
      </c>
      <c r="D84" s="100" t="s">
        <v>171</v>
      </c>
      <c r="E84" s="80"/>
      <c r="F84" s="78"/>
      <c r="G84" s="78"/>
      <c r="H84" s="80">
        <f t="shared" si="24"/>
        <v>0</v>
      </c>
      <c r="I84" s="78"/>
      <c r="J84" s="78"/>
      <c r="K84" s="80">
        <f t="shared" si="25"/>
        <v>0</v>
      </c>
      <c r="L84" s="78"/>
      <c r="M84" s="94"/>
      <c r="N84" s="78"/>
      <c r="O84" s="80">
        <f t="shared" si="26"/>
        <v>0</v>
      </c>
      <c r="P84" s="80"/>
      <c r="Q84" s="80"/>
      <c r="R84" s="80">
        <f t="shared" si="27"/>
        <v>0</v>
      </c>
    </row>
    <row r="85" spans="1:18" ht="18" customHeight="1">
      <c r="A85" s="99" t="s">
        <v>59</v>
      </c>
      <c r="B85" s="99"/>
      <c r="C85" s="100" t="s">
        <v>132</v>
      </c>
      <c r="D85" s="100" t="s">
        <v>176</v>
      </c>
      <c r="E85" s="80"/>
      <c r="F85" s="78"/>
      <c r="G85" s="78"/>
      <c r="H85" s="80">
        <f t="shared" si="24"/>
        <v>0</v>
      </c>
      <c r="I85" s="78"/>
      <c r="J85" s="78"/>
      <c r="K85" s="80">
        <f t="shared" si="25"/>
        <v>0</v>
      </c>
      <c r="L85" s="78"/>
      <c r="M85" s="94"/>
      <c r="N85" s="78"/>
      <c r="O85" s="80">
        <f t="shared" si="26"/>
        <v>0</v>
      </c>
      <c r="P85" s="80"/>
      <c r="Q85" s="80"/>
      <c r="R85" s="80">
        <f t="shared" si="27"/>
        <v>0</v>
      </c>
    </row>
    <row r="86" spans="1:18" ht="18" customHeight="1">
      <c r="A86" s="99" t="s">
        <v>60</v>
      </c>
      <c r="B86" s="99"/>
      <c r="C86" s="100" t="s">
        <v>133</v>
      </c>
      <c r="D86" s="100" t="s">
        <v>177</v>
      </c>
      <c r="E86" s="80"/>
      <c r="F86" s="78"/>
      <c r="G86" s="78"/>
      <c r="H86" s="80">
        <f t="shared" si="24"/>
        <v>0</v>
      </c>
      <c r="I86" s="78"/>
      <c r="J86" s="78"/>
      <c r="K86" s="80">
        <f t="shared" si="25"/>
        <v>0</v>
      </c>
      <c r="L86" s="78"/>
      <c r="M86" s="94"/>
      <c r="N86" s="78"/>
      <c r="O86" s="80">
        <f t="shared" si="26"/>
        <v>0</v>
      </c>
      <c r="P86" s="80"/>
      <c r="Q86" s="80"/>
      <c r="R86" s="80">
        <f t="shared" si="27"/>
        <v>0</v>
      </c>
    </row>
    <row r="87" spans="1:18" ht="18" customHeight="1">
      <c r="A87" s="99" t="s">
        <v>61</v>
      </c>
      <c r="B87" s="99"/>
      <c r="C87" s="100" t="s">
        <v>134</v>
      </c>
      <c r="D87" s="100" t="s">
        <v>171</v>
      </c>
      <c r="E87" s="80"/>
      <c r="F87" s="78"/>
      <c r="G87" s="78"/>
      <c r="H87" s="80">
        <f t="shared" si="24"/>
        <v>0</v>
      </c>
      <c r="I87" s="78"/>
      <c r="J87" s="78"/>
      <c r="K87" s="80">
        <f t="shared" si="25"/>
        <v>0</v>
      </c>
      <c r="L87" s="78"/>
      <c r="M87" s="94"/>
      <c r="N87" s="78"/>
      <c r="O87" s="80">
        <f t="shared" si="26"/>
        <v>0</v>
      </c>
      <c r="P87" s="80"/>
      <c r="Q87" s="80"/>
      <c r="R87" s="80">
        <f t="shared" si="27"/>
        <v>0</v>
      </c>
    </row>
    <row r="88" spans="1:18" ht="18" customHeight="1">
      <c r="A88" s="99" t="s">
        <v>329</v>
      </c>
      <c r="B88" s="99"/>
      <c r="C88" s="100" t="s">
        <v>305</v>
      </c>
      <c r="D88" s="100" t="s">
        <v>330</v>
      </c>
      <c r="E88" s="80"/>
      <c r="F88" s="78"/>
      <c r="G88" s="78"/>
      <c r="H88" s="80">
        <f>SUM(E88:G88)</f>
        <v>0</v>
      </c>
      <c r="I88" s="78"/>
      <c r="J88" s="78"/>
      <c r="K88" s="80">
        <f>SUM(I88:J88)</f>
        <v>0</v>
      </c>
      <c r="L88" s="78"/>
      <c r="M88" s="94"/>
      <c r="N88" s="78"/>
      <c r="O88" s="80">
        <f>SUM(K88:N88)</f>
        <v>0</v>
      </c>
      <c r="P88" s="80"/>
      <c r="Q88" s="80"/>
      <c r="R88" s="80">
        <f t="shared" si="27"/>
        <v>0</v>
      </c>
    </row>
    <row r="89" spans="1:18" ht="18" customHeight="1">
      <c r="A89" s="99" t="s">
        <v>62</v>
      </c>
      <c r="B89" s="99"/>
      <c r="C89" s="100" t="s">
        <v>135</v>
      </c>
      <c r="D89" s="100" t="s">
        <v>171</v>
      </c>
      <c r="E89" s="80"/>
      <c r="F89" s="78"/>
      <c r="G89" s="78"/>
      <c r="H89" s="80">
        <f t="shared" si="24"/>
        <v>0</v>
      </c>
      <c r="I89" s="78"/>
      <c r="J89" s="78"/>
      <c r="K89" s="80">
        <f t="shared" si="25"/>
        <v>0</v>
      </c>
      <c r="L89" s="78"/>
      <c r="M89" s="94"/>
      <c r="N89" s="78"/>
      <c r="O89" s="80">
        <f t="shared" si="26"/>
        <v>0</v>
      </c>
      <c r="P89" s="80"/>
      <c r="Q89" s="80"/>
      <c r="R89" s="80">
        <f t="shared" si="27"/>
        <v>0</v>
      </c>
    </row>
    <row r="90" spans="1:18" ht="18" customHeight="1">
      <c r="A90" s="99" t="s">
        <v>63</v>
      </c>
      <c r="B90" s="99"/>
      <c r="C90" s="100" t="s">
        <v>136</v>
      </c>
      <c r="D90" s="100" t="s">
        <v>178</v>
      </c>
      <c r="E90" s="80"/>
      <c r="F90" s="78"/>
      <c r="G90" s="78"/>
      <c r="H90" s="80">
        <f t="shared" si="24"/>
        <v>0</v>
      </c>
      <c r="I90" s="78"/>
      <c r="J90" s="78"/>
      <c r="K90" s="80">
        <f t="shared" si="25"/>
        <v>0</v>
      </c>
      <c r="L90" s="78"/>
      <c r="M90" s="94"/>
      <c r="N90" s="78"/>
      <c r="O90" s="80">
        <f t="shared" si="26"/>
        <v>0</v>
      </c>
      <c r="P90" s="80"/>
      <c r="Q90" s="80"/>
      <c r="R90" s="80">
        <f t="shared" si="27"/>
        <v>0</v>
      </c>
    </row>
    <row r="91" spans="1:18" ht="18" customHeight="1">
      <c r="A91" s="99" t="s">
        <v>64</v>
      </c>
      <c r="B91" s="99"/>
      <c r="C91" s="100" t="s">
        <v>137</v>
      </c>
      <c r="D91" s="100" t="s">
        <v>171</v>
      </c>
      <c r="E91" s="80"/>
      <c r="F91" s="78"/>
      <c r="G91" s="78"/>
      <c r="H91" s="80">
        <f t="shared" si="24"/>
        <v>0</v>
      </c>
      <c r="I91" s="78"/>
      <c r="J91" s="78"/>
      <c r="K91" s="80">
        <f t="shared" si="25"/>
        <v>0</v>
      </c>
      <c r="L91" s="78"/>
      <c r="M91" s="94"/>
      <c r="N91" s="78"/>
      <c r="O91" s="80">
        <f t="shared" si="26"/>
        <v>0</v>
      </c>
      <c r="P91" s="80"/>
      <c r="Q91" s="80"/>
      <c r="R91" s="80">
        <f t="shared" si="27"/>
        <v>0</v>
      </c>
    </row>
    <row r="92" spans="1:18" ht="18" customHeight="1">
      <c r="A92" s="99" t="s">
        <v>65</v>
      </c>
      <c r="B92" s="99"/>
      <c r="C92" s="100" t="s">
        <v>138</v>
      </c>
      <c r="D92" s="100" t="s">
        <v>171</v>
      </c>
      <c r="E92" s="80"/>
      <c r="F92" s="78"/>
      <c r="G92" s="78"/>
      <c r="H92" s="80">
        <f t="shared" si="24"/>
        <v>0</v>
      </c>
      <c r="I92" s="78"/>
      <c r="J92" s="78"/>
      <c r="K92" s="80">
        <f t="shared" si="25"/>
        <v>0</v>
      </c>
      <c r="L92" s="78"/>
      <c r="M92" s="94"/>
      <c r="N92" s="78"/>
      <c r="O92" s="80">
        <f t="shared" si="26"/>
        <v>0</v>
      </c>
      <c r="P92" s="80"/>
      <c r="Q92" s="80"/>
      <c r="R92" s="80">
        <f t="shared" si="27"/>
        <v>0</v>
      </c>
    </row>
    <row r="93" spans="1:18" ht="18" customHeight="1">
      <c r="A93" s="99" t="s">
        <v>66</v>
      </c>
      <c r="B93" s="99"/>
      <c r="C93" s="100" t="s">
        <v>139</v>
      </c>
      <c r="D93" s="100" t="s">
        <v>179</v>
      </c>
      <c r="E93" s="80"/>
      <c r="F93" s="78"/>
      <c r="G93" s="78"/>
      <c r="H93" s="80">
        <f t="shared" si="24"/>
        <v>0</v>
      </c>
      <c r="I93" s="78"/>
      <c r="J93" s="78"/>
      <c r="K93" s="80">
        <f t="shared" si="25"/>
        <v>0</v>
      </c>
      <c r="L93" s="78"/>
      <c r="M93" s="94"/>
      <c r="N93" s="78"/>
      <c r="O93" s="80">
        <f t="shared" si="26"/>
        <v>0</v>
      </c>
      <c r="P93" s="80"/>
      <c r="Q93" s="80"/>
      <c r="R93" s="80">
        <f t="shared" si="27"/>
        <v>0</v>
      </c>
    </row>
    <row r="94" spans="1:18" ht="18" customHeight="1">
      <c r="A94" s="65"/>
      <c r="B94" s="65"/>
      <c r="C94" s="67"/>
      <c r="D94" s="67"/>
      <c r="E94" s="80"/>
      <c r="F94" s="78"/>
      <c r="G94" s="78"/>
      <c r="H94" s="80"/>
      <c r="I94" s="79"/>
      <c r="J94" s="78"/>
      <c r="K94" s="80"/>
      <c r="L94" s="78"/>
      <c r="M94" s="94"/>
      <c r="N94" s="78"/>
      <c r="O94" s="80"/>
      <c r="P94" s="80"/>
      <c r="Q94" s="80"/>
      <c r="R94" s="80"/>
    </row>
    <row r="95" spans="1:18" ht="18" customHeight="1">
      <c r="A95" s="65" t="s">
        <v>67</v>
      </c>
      <c r="B95" s="65"/>
      <c r="C95" s="100" t="s">
        <v>306</v>
      </c>
      <c r="D95" s="100" t="s">
        <v>307</v>
      </c>
      <c r="E95" s="80"/>
      <c r="F95" s="78"/>
      <c r="G95" s="78"/>
      <c r="H95" s="80">
        <f aca="true" t="shared" si="28" ref="H95:H103">SUM(E95:G95)</f>
        <v>0</v>
      </c>
      <c r="I95" s="78"/>
      <c r="J95" s="78"/>
      <c r="K95" s="80">
        <f aca="true" t="shared" si="29" ref="K95:K103">SUM(I95:J95)</f>
        <v>0</v>
      </c>
      <c r="L95" s="78"/>
      <c r="M95" s="94"/>
      <c r="N95" s="78"/>
      <c r="O95" s="80">
        <f aca="true" t="shared" si="30" ref="O95:O103">SUM(K95:N95)</f>
        <v>0</v>
      </c>
      <c r="P95" s="80"/>
      <c r="Q95" s="80"/>
      <c r="R95" s="80">
        <f aca="true" t="shared" si="31" ref="R95:R103">((H95-O95)+P95-Q95)</f>
        <v>0</v>
      </c>
    </row>
    <row r="96" spans="1:18" ht="18" customHeight="1">
      <c r="A96" s="65" t="s">
        <v>68</v>
      </c>
      <c r="B96" s="65"/>
      <c r="C96" s="100" t="s">
        <v>308</v>
      </c>
      <c r="D96" s="100" t="s">
        <v>307</v>
      </c>
      <c r="E96" s="80"/>
      <c r="F96" s="78"/>
      <c r="G96" s="78"/>
      <c r="H96" s="80">
        <f t="shared" si="28"/>
        <v>0</v>
      </c>
      <c r="I96" s="78"/>
      <c r="J96" s="78"/>
      <c r="K96" s="80">
        <f t="shared" si="29"/>
        <v>0</v>
      </c>
      <c r="L96" s="78"/>
      <c r="M96" s="94"/>
      <c r="N96" s="78"/>
      <c r="O96" s="80">
        <f t="shared" si="30"/>
        <v>0</v>
      </c>
      <c r="P96" s="80"/>
      <c r="Q96" s="80"/>
      <c r="R96" s="80">
        <f t="shared" si="31"/>
        <v>0</v>
      </c>
    </row>
    <row r="97" spans="1:18" ht="18" customHeight="1">
      <c r="A97" s="65" t="s">
        <v>69</v>
      </c>
      <c r="B97" s="65"/>
      <c r="C97" s="100" t="s">
        <v>309</v>
      </c>
      <c r="D97" s="100" t="s">
        <v>307</v>
      </c>
      <c r="E97" s="80"/>
      <c r="F97" s="78"/>
      <c r="G97" s="78"/>
      <c r="H97" s="80">
        <f t="shared" si="28"/>
        <v>0</v>
      </c>
      <c r="I97" s="78"/>
      <c r="J97" s="78"/>
      <c r="K97" s="80">
        <f t="shared" si="29"/>
        <v>0</v>
      </c>
      <c r="L97" s="78"/>
      <c r="M97" s="94"/>
      <c r="N97" s="78"/>
      <c r="O97" s="80">
        <f t="shared" si="30"/>
        <v>0</v>
      </c>
      <c r="P97" s="78"/>
      <c r="Q97" s="80"/>
      <c r="R97" s="80">
        <f t="shared" si="31"/>
        <v>0</v>
      </c>
    </row>
    <row r="98" spans="1:18" ht="18" customHeight="1">
      <c r="A98" s="65" t="s">
        <v>70</v>
      </c>
      <c r="B98" s="65"/>
      <c r="C98" s="100" t="s">
        <v>310</v>
      </c>
      <c r="D98" s="100" t="s">
        <v>307</v>
      </c>
      <c r="E98" s="80"/>
      <c r="F98" s="78"/>
      <c r="G98" s="78"/>
      <c r="H98" s="80">
        <f t="shared" si="28"/>
        <v>0</v>
      </c>
      <c r="I98" s="78"/>
      <c r="J98" s="78"/>
      <c r="K98" s="80">
        <f t="shared" si="29"/>
        <v>0</v>
      </c>
      <c r="L98" s="78"/>
      <c r="M98" s="94"/>
      <c r="N98" s="78"/>
      <c r="O98" s="80">
        <f t="shared" si="30"/>
        <v>0</v>
      </c>
      <c r="P98" s="80"/>
      <c r="Q98" s="80"/>
      <c r="R98" s="80">
        <f t="shared" si="31"/>
        <v>0</v>
      </c>
    </row>
    <row r="99" spans="1:18" ht="18" customHeight="1">
      <c r="A99" s="65"/>
      <c r="B99" s="65"/>
      <c r="C99" s="100"/>
      <c r="D99" s="100"/>
      <c r="E99" s="80"/>
      <c r="F99" s="78"/>
      <c r="G99" s="78"/>
      <c r="H99" s="80">
        <f t="shared" si="28"/>
        <v>0</v>
      </c>
      <c r="I99" s="78"/>
      <c r="J99" s="78"/>
      <c r="K99" s="80">
        <f t="shared" si="29"/>
        <v>0</v>
      </c>
      <c r="L99" s="78"/>
      <c r="M99" s="94"/>
      <c r="N99" s="78"/>
      <c r="O99" s="80">
        <f t="shared" si="30"/>
        <v>0</v>
      </c>
      <c r="P99" s="80"/>
      <c r="Q99" s="80"/>
      <c r="R99" s="80">
        <f t="shared" si="31"/>
        <v>0</v>
      </c>
    </row>
    <row r="100" spans="1:18" ht="18" customHeight="1">
      <c r="A100" s="65"/>
      <c r="B100" s="65"/>
      <c r="C100" s="67"/>
      <c r="D100" s="67"/>
      <c r="E100" s="80"/>
      <c r="F100" s="78"/>
      <c r="G100" s="78"/>
      <c r="H100" s="80">
        <f t="shared" si="28"/>
        <v>0</v>
      </c>
      <c r="I100" s="78"/>
      <c r="J100" s="78"/>
      <c r="K100" s="80">
        <f t="shared" si="29"/>
        <v>0</v>
      </c>
      <c r="L100" s="78"/>
      <c r="M100" s="94"/>
      <c r="N100" s="78"/>
      <c r="O100" s="80">
        <f t="shared" si="30"/>
        <v>0</v>
      </c>
      <c r="P100" s="80"/>
      <c r="Q100" s="80"/>
      <c r="R100" s="80">
        <f t="shared" si="31"/>
        <v>0</v>
      </c>
    </row>
    <row r="101" spans="1:18" ht="18" customHeight="1">
      <c r="A101" s="65"/>
      <c r="B101" s="65"/>
      <c r="C101" s="67"/>
      <c r="D101" s="67"/>
      <c r="E101" s="80"/>
      <c r="F101" s="78"/>
      <c r="G101" s="78"/>
      <c r="H101" s="80">
        <f t="shared" si="28"/>
        <v>0</v>
      </c>
      <c r="I101" s="78"/>
      <c r="J101" s="78"/>
      <c r="K101" s="80">
        <f t="shared" si="29"/>
        <v>0</v>
      </c>
      <c r="L101" s="78"/>
      <c r="M101" s="94"/>
      <c r="N101" s="78"/>
      <c r="O101" s="80">
        <f t="shared" si="30"/>
        <v>0</v>
      </c>
      <c r="P101" s="80"/>
      <c r="Q101" s="80"/>
      <c r="R101" s="80">
        <f t="shared" si="31"/>
        <v>0</v>
      </c>
    </row>
    <row r="102" spans="1:18" ht="18" customHeight="1">
      <c r="A102" s="65"/>
      <c r="B102" s="65"/>
      <c r="C102" s="67"/>
      <c r="D102" s="67"/>
      <c r="E102" s="80"/>
      <c r="F102" s="78"/>
      <c r="G102" s="78"/>
      <c r="H102" s="80">
        <f t="shared" si="28"/>
        <v>0</v>
      </c>
      <c r="I102" s="78"/>
      <c r="J102" s="78"/>
      <c r="K102" s="80">
        <f t="shared" si="29"/>
        <v>0</v>
      </c>
      <c r="L102" s="78"/>
      <c r="M102" s="94"/>
      <c r="N102" s="78"/>
      <c r="O102" s="80">
        <f t="shared" si="30"/>
        <v>0</v>
      </c>
      <c r="P102" s="80"/>
      <c r="Q102" s="80"/>
      <c r="R102" s="80">
        <f t="shared" si="31"/>
        <v>0</v>
      </c>
    </row>
    <row r="103" spans="1:18" ht="18" customHeight="1">
      <c r="A103" s="65"/>
      <c r="B103" s="65"/>
      <c r="C103" s="67"/>
      <c r="D103" s="67"/>
      <c r="E103" s="80"/>
      <c r="F103" s="78"/>
      <c r="G103" s="78"/>
      <c r="H103" s="80">
        <f t="shared" si="28"/>
        <v>0</v>
      </c>
      <c r="I103" s="78"/>
      <c r="J103" s="78"/>
      <c r="K103" s="80">
        <f t="shared" si="29"/>
        <v>0</v>
      </c>
      <c r="L103" s="78"/>
      <c r="M103" s="94"/>
      <c r="N103" s="78"/>
      <c r="O103" s="80">
        <f t="shared" si="30"/>
        <v>0</v>
      </c>
      <c r="P103" s="80"/>
      <c r="Q103" s="80"/>
      <c r="R103" s="80">
        <f t="shared" si="31"/>
        <v>0</v>
      </c>
    </row>
    <row r="104" spans="1:18" ht="18" customHeight="1">
      <c r="A104" s="65"/>
      <c r="B104" s="65"/>
      <c r="C104" s="67"/>
      <c r="D104" s="67"/>
      <c r="E104" s="80"/>
      <c r="F104" s="78"/>
      <c r="G104" s="78"/>
      <c r="H104" s="80"/>
      <c r="I104" s="78"/>
      <c r="J104" s="78"/>
      <c r="K104" s="80"/>
      <c r="L104" s="78"/>
      <c r="M104" s="94"/>
      <c r="N104" s="78"/>
      <c r="O104" s="80"/>
      <c r="P104" s="80"/>
      <c r="Q104" s="80"/>
      <c r="R104" s="80"/>
    </row>
    <row r="105" spans="1:18" ht="18" customHeight="1">
      <c r="A105" s="99" t="s">
        <v>71</v>
      </c>
      <c r="B105" s="99"/>
      <c r="C105" s="100" t="s">
        <v>140</v>
      </c>
      <c r="D105" s="100" t="s">
        <v>165</v>
      </c>
      <c r="E105" s="80"/>
      <c r="F105" s="78"/>
      <c r="G105" s="78"/>
      <c r="H105" s="80">
        <f>SUM(E105:G105)</f>
        <v>0</v>
      </c>
      <c r="I105" s="78"/>
      <c r="J105" s="78"/>
      <c r="K105" s="80">
        <f>SUM(I105:J105)</f>
        <v>0</v>
      </c>
      <c r="L105" s="78"/>
      <c r="M105" s="94"/>
      <c r="N105" s="78"/>
      <c r="O105" s="80">
        <f>SUM(K105:N105)</f>
        <v>0</v>
      </c>
      <c r="P105" s="80"/>
      <c r="Q105" s="80"/>
      <c r="R105" s="80">
        <f>((H105-O105)+P105-Q105)</f>
        <v>0</v>
      </c>
    </row>
    <row r="106" spans="1:18" ht="18" customHeight="1">
      <c r="A106" s="99" t="s">
        <v>72</v>
      </c>
      <c r="B106" s="99"/>
      <c r="C106" s="100" t="s">
        <v>141</v>
      </c>
      <c r="D106" s="100" t="s">
        <v>180</v>
      </c>
      <c r="E106" s="80"/>
      <c r="F106" s="78"/>
      <c r="G106" s="78"/>
      <c r="H106" s="80">
        <f>SUM(E106:G106)</f>
        <v>0</v>
      </c>
      <c r="I106" s="78"/>
      <c r="J106" s="78"/>
      <c r="K106" s="80">
        <f>SUM(I106:J106)</f>
        <v>0</v>
      </c>
      <c r="L106" s="78"/>
      <c r="M106" s="94"/>
      <c r="N106" s="78"/>
      <c r="O106" s="80">
        <f>SUM(K106:N106)</f>
        <v>0</v>
      </c>
      <c r="P106" s="78"/>
      <c r="Q106" s="80"/>
      <c r="R106" s="80">
        <f>((H106-O106)+P106-Q106)</f>
        <v>0</v>
      </c>
    </row>
    <row r="107" spans="1:18" ht="1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</sheetData>
  <sheetProtection/>
  <printOptions/>
  <pageMargins left="0.2" right="0.227083333333333" top="0.236111111111111" bottom="0.23680555555555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FNS-153 Monthly Report of Commodity Supplemental Food Program &amp; Quarterly Admin Financial Status Report</dc:title>
  <dc:subject/>
  <dc:creator>Lori Allen</dc:creator>
  <cp:keywords>FNS-153, federal report, csfp</cp:keywords>
  <dc:description/>
  <cp:lastModifiedBy>LXA</cp:lastModifiedBy>
  <cp:lastPrinted>2008-08-05T16:21:09Z</cp:lastPrinted>
  <dcterms:created xsi:type="dcterms:W3CDTF">2008-02-28T19:22:39Z</dcterms:created>
  <dcterms:modified xsi:type="dcterms:W3CDTF">2010-05-13T20:55:19Z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1</vt:lpwstr>
  </property>
  <property fmtid="{D5CDD505-2E9C-101B-9397-08002B2CF9AE}" pid="5" name="display_urn:schemas-microsoft-com:office:office#Review">
    <vt:lpwstr>Lori Allen</vt:lpwstr>
  </property>
  <property fmtid="{D5CDD505-2E9C-101B-9397-08002B2CF9AE}" pid="6" name="Acc che">
    <vt:lpwstr>2010-09-17T00:00:00Z</vt:lpwstr>
  </property>
  <property fmtid="{D5CDD505-2E9C-101B-9397-08002B2CF9AE}" pid="7" name="Alternate Ava">
    <vt:lpwstr>0</vt:lpwstr>
  </property>
</Properties>
</file>